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Nov bd mtg\"/>
    </mc:Choice>
  </mc:AlternateContent>
  <bookViews>
    <workbookView xWindow="0" yWindow="0" windowWidth="28800" windowHeight="12300" activeTab="1"/>
  </bookViews>
  <sheets>
    <sheet name="Oct 21" sheetId="1" r:id="rId1"/>
    <sheet name="Fiscal stats" sheetId="2" r:id="rId2"/>
  </sheets>
  <externalReferences>
    <externalReference r:id="rId3"/>
  </externalReferences>
  <definedNames>
    <definedName name="_xlnm.Print_Area" localSheetId="0">'Oct 21'!$A$1:$H$254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8" i="2" l="1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M17" i="2"/>
  <c r="L17" i="2"/>
  <c r="K17" i="2"/>
  <c r="J17" i="2"/>
  <c r="I17" i="2"/>
  <c r="H17" i="2"/>
  <c r="G17" i="2"/>
  <c r="F17" i="2"/>
  <c r="E17" i="2"/>
  <c r="D17" i="2"/>
  <c r="C17" i="2"/>
  <c r="B17" i="2"/>
  <c r="N17" i="2" s="1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M15" i="2"/>
  <c r="L15" i="2"/>
  <c r="K15" i="2"/>
  <c r="J15" i="2"/>
  <c r="I15" i="2"/>
  <c r="H15" i="2"/>
  <c r="G15" i="2"/>
  <c r="F15" i="2"/>
  <c r="E15" i="2"/>
  <c r="D15" i="2"/>
  <c r="C15" i="2"/>
  <c r="B15" i="2"/>
  <c r="N15" i="2" s="1"/>
  <c r="M14" i="2"/>
  <c r="L14" i="2"/>
  <c r="K14" i="2"/>
  <c r="J14" i="2"/>
  <c r="I14" i="2"/>
  <c r="H14" i="2"/>
  <c r="G14" i="2"/>
  <c r="F14" i="2"/>
  <c r="E14" i="2"/>
  <c r="D14" i="2"/>
  <c r="C14" i="2"/>
  <c r="B14" i="2"/>
  <c r="N14" i="2" s="1"/>
  <c r="M13" i="2"/>
  <c r="L13" i="2"/>
  <c r="K13" i="2"/>
  <c r="J13" i="2"/>
  <c r="I13" i="2"/>
  <c r="H13" i="2"/>
  <c r="G13" i="2"/>
  <c r="F13" i="2"/>
  <c r="E13" i="2"/>
  <c r="N13" i="2" s="1"/>
  <c r="D13" i="2"/>
  <c r="C13" i="2"/>
  <c r="B13" i="2"/>
  <c r="M12" i="2"/>
  <c r="L12" i="2"/>
  <c r="K12" i="2"/>
  <c r="J12" i="2"/>
  <c r="I12" i="2"/>
  <c r="H12" i="2"/>
  <c r="G12" i="2"/>
  <c r="F12" i="2"/>
  <c r="E12" i="2"/>
  <c r="D12" i="2"/>
  <c r="C12" i="2"/>
  <c r="B12" i="2"/>
  <c r="N12" i="2" s="1"/>
  <c r="M11" i="2"/>
  <c r="L11" i="2"/>
  <c r="K11" i="2"/>
  <c r="J11" i="2"/>
  <c r="I11" i="2"/>
  <c r="H11" i="2"/>
  <c r="H19" i="2" s="1"/>
  <c r="H26" i="2" s="1"/>
  <c r="G11" i="2"/>
  <c r="G19" i="2" s="1"/>
  <c r="G26" i="2" s="1"/>
  <c r="F11" i="2"/>
  <c r="E11" i="2"/>
  <c r="D11" i="2"/>
  <c r="C11" i="2"/>
  <c r="N11" i="2" s="1"/>
  <c r="B11" i="2"/>
  <c r="M10" i="2"/>
  <c r="L10" i="2"/>
  <c r="K10" i="2"/>
  <c r="J10" i="2"/>
  <c r="I10" i="2"/>
  <c r="H10" i="2"/>
  <c r="G10" i="2"/>
  <c r="F10" i="2"/>
  <c r="E10" i="2"/>
  <c r="D10" i="2"/>
  <c r="C10" i="2"/>
  <c r="B10" i="2"/>
  <c r="N10" i="2" s="1"/>
  <c r="M9" i="2"/>
  <c r="L9" i="2"/>
  <c r="K9" i="2"/>
  <c r="J9" i="2"/>
  <c r="I9" i="2"/>
  <c r="H9" i="2"/>
  <c r="G9" i="2"/>
  <c r="F9" i="2"/>
  <c r="E9" i="2"/>
  <c r="D9" i="2"/>
  <c r="C9" i="2"/>
  <c r="B9" i="2"/>
  <c r="N9" i="2" s="1"/>
  <c r="M8" i="2"/>
  <c r="L8" i="2"/>
  <c r="K8" i="2"/>
  <c r="J8" i="2"/>
  <c r="I8" i="2"/>
  <c r="H8" i="2"/>
  <c r="G8" i="2"/>
  <c r="F8" i="2"/>
  <c r="N8" i="2" s="1"/>
  <c r="E8" i="2"/>
  <c r="D8" i="2"/>
  <c r="C8" i="2"/>
  <c r="B8" i="2"/>
  <c r="M7" i="2"/>
  <c r="M19" i="2" s="1"/>
  <c r="M26" i="2" s="1"/>
  <c r="L7" i="2"/>
  <c r="L19" i="2" s="1"/>
  <c r="L26" i="2" s="1"/>
  <c r="K7" i="2"/>
  <c r="K19" i="2" s="1"/>
  <c r="K26" i="2" s="1"/>
  <c r="J7" i="2"/>
  <c r="J19" i="2" s="1"/>
  <c r="J26" i="2" s="1"/>
  <c r="I7" i="2"/>
  <c r="I19" i="2" s="1"/>
  <c r="I26" i="2" s="1"/>
  <c r="H7" i="2"/>
  <c r="G7" i="2"/>
  <c r="F7" i="2"/>
  <c r="F19" i="2" s="1"/>
  <c r="F26" i="2" s="1"/>
  <c r="E7" i="2"/>
  <c r="E19" i="2" s="1"/>
  <c r="E26" i="2" s="1"/>
  <c r="D7" i="2"/>
  <c r="D19" i="2" s="1"/>
  <c r="D26" i="2" s="1"/>
  <c r="C7" i="2"/>
  <c r="C19" i="2" s="1"/>
  <c r="C26" i="2" s="1"/>
  <c r="B7" i="2"/>
  <c r="B19" i="2" s="1"/>
  <c r="B26" i="2" l="1"/>
  <c r="N26" i="2" s="1"/>
  <c r="N19" i="2"/>
  <c r="N7" i="2"/>
  <c r="G255" i="1"/>
  <c r="F255" i="1"/>
  <c r="E255" i="1"/>
  <c r="D255" i="1"/>
  <c r="G254" i="1"/>
  <c r="F254" i="1"/>
  <c r="E254" i="1"/>
  <c r="D254" i="1"/>
  <c r="G250" i="1"/>
  <c r="F250" i="1"/>
  <c r="E250" i="1"/>
  <c r="D250" i="1"/>
  <c r="G249" i="1"/>
  <c r="F249" i="1"/>
  <c r="E249" i="1"/>
  <c r="D249" i="1"/>
  <c r="G248" i="1"/>
  <c r="F248" i="1"/>
  <c r="E248" i="1"/>
  <c r="D248" i="1"/>
  <c r="G247" i="1"/>
  <c r="F247" i="1"/>
  <c r="E247" i="1"/>
  <c r="D247" i="1"/>
  <c r="G246" i="1"/>
  <c r="F246" i="1"/>
  <c r="E246" i="1"/>
  <c r="D246" i="1"/>
  <c r="G245" i="1"/>
  <c r="F245" i="1"/>
  <c r="E245" i="1"/>
  <c r="D245" i="1"/>
  <c r="G244" i="1"/>
  <c r="F244" i="1"/>
  <c r="E244" i="1"/>
  <c r="D244" i="1"/>
  <c r="G243" i="1"/>
  <c r="F243" i="1"/>
  <c r="E243" i="1"/>
  <c r="D243" i="1"/>
  <c r="G242" i="1"/>
  <c r="F242" i="1"/>
  <c r="E242" i="1"/>
  <c r="D242" i="1"/>
  <c r="G241" i="1"/>
  <c r="F241" i="1"/>
  <c r="E241" i="1"/>
  <c r="D241" i="1"/>
  <c r="G240" i="1"/>
  <c r="F240" i="1"/>
  <c r="E240" i="1"/>
  <c r="D240" i="1"/>
  <c r="G236" i="1"/>
  <c r="F236" i="1"/>
  <c r="E236" i="1"/>
  <c r="D236" i="1"/>
  <c r="G235" i="1"/>
  <c r="F235" i="1"/>
  <c r="E235" i="1"/>
  <c r="D235" i="1"/>
  <c r="G234" i="1"/>
  <c r="F234" i="1"/>
  <c r="E234" i="1"/>
  <c r="D234" i="1"/>
  <c r="G233" i="1"/>
  <c r="F233" i="1"/>
  <c r="E233" i="1"/>
  <c r="D233" i="1"/>
  <c r="G232" i="1"/>
  <c r="F232" i="1"/>
  <c r="E232" i="1"/>
  <c r="D232" i="1"/>
  <c r="G231" i="1"/>
  <c r="F231" i="1"/>
  <c r="E231" i="1"/>
  <c r="D231" i="1"/>
  <c r="G230" i="1"/>
  <c r="G237" i="1" s="1"/>
  <c r="F230" i="1"/>
  <c r="E230" i="1"/>
  <c r="D230" i="1"/>
  <c r="G229" i="1"/>
  <c r="F229" i="1"/>
  <c r="E229" i="1"/>
  <c r="D229" i="1"/>
  <c r="G226" i="1"/>
  <c r="F226" i="1"/>
  <c r="E226" i="1"/>
  <c r="D226" i="1"/>
  <c r="G225" i="1"/>
  <c r="F225" i="1"/>
  <c r="E225" i="1"/>
  <c r="D225" i="1"/>
  <c r="G224" i="1"/>
  <c r="F224" i="1"/>
  <c r="E224" i="1"/>
  <c r="D224" i="1"/>
  <c r="G223" i="1"/>
  <c r="F223" i="1"/>
  <c r="E223" i="1"/>
  <c r="D223" i="1"/>
  <c r="G222" i="1"/>
  <c r="F222" i="1"/>
  <c r="E222" i="1"/>
  <c r="D222" i="1"/>
  <c r="G221" i="1"/>
  <c r="F221" i="1"/>
  <c r="E221" i="1"/>
  <c r="D221" i="1"/>
  <c r="G220" i="1"/>
  <c r="F220" i="1"/>
  <c r="E220" i="1"/>
  <c r="D220" i="1"/>
  <c r="G219" i="1"/>
  <c r="F219" i="1"/>
  <c r="E219" i="1"/>
  <c r="D219" i="1"/>
  <c r="G218" i="1"/>
  <c r="F218" i="1"/>
  <c r="E218" i="1"/>
  <c r="D218" i="1"/>
  <c r="G215" i="1"/>
  <c r="F215" i="1"/>
  <c r="E215" i="1"/>
  <c r="D215" i="1"/>
  <c r="G214" i="1"/>
  <c r="F214" i="1"/>
  <c r="E214" i="1"/>
  <c r="D214" i="1"/>
  <c r="G210" i="1"/>
  <c r="F210" i="1"/>
  <c r="E210" i="1"/>
  <c r="D210" i="1"/>
  <c r="G209" i="1"/>
  <c r="F209" i="1"/>
  <c r="E209" i="1"/>
  <c r="D209" i="1"/>
  <c r="G208" i="1"/>
  <c r="F208" i="1"/>
  <c r="E208" i="1"/>
  <c r="D208" i="1"/>
  <c r="G204" i="1"/>
  <c r="H204" i="1" s="1"/>
  <c r="F204" i="1"/>
  <c r="E204" i="1"/>
  <c r="D204" i="1"/>
  <c r="C204" i="1"/>
  <c r="B204" i="1"/>
  <c r="G203" i="1"/>
  <c r="F203" i="1"/>
  <c r="E203" i="1"/>
  <c r="D203" i="1"/>
  <c r="C203" i="1"/>
  <c r="B203" i="1"/>
  <c r="G202" i="1"/>
  <c r="F202" i="1"/>
  <c r="E202" i="1"/>
  <c r="D202" i="1"/>
  <c r="C202" i="1"/>
  <c r="B202" i="1"/>
  <c r="G197" i="1"/>
  <c r="F197" i="1"/>
  <c r="D197" i="1"/>
  <c r="C197" i="1"/>
  <c r="G196" i="1"/>
  <c r="F196" i="1"/>
  <c r="D196" i="1"/>
  <c r="C196" i="1"/>
  <c r="G195" i="1"/>
  <c r="F195" i="1"/>
  <c r="D195" i="1"/>
  <c r="C195" i="1"/>
  <c r="G194" i="1"/>
  <c r="F194" i="1"/>
  <c r="D194" i="1"/>
  <c r="C194" i="1"/>
  <c r="G193" i="1"/>
  <c r="F193" i="1"/>
  <c r="D193" i="1"/>
  <c r="C193" i="1"/>
  <c r="G192" i="1"/>
  <c r="F192" i="1"/>
  <c r="D192" i="1"/>
  <c r="C192" i="1"/>
  <c r="G191" i="1"/>
  <c r="F191" i="1"/>
  <c r="D191" i="1"/>
  <c r="C191" i="1"/>
  <c r="G190" i="1"/>
  <c r="F190" i="1"/>
  <c r="D190" i="1"/>
  <c r="C190" i="1"/>
  <c r="C198" i="1" s="1"/>
  <c r="G186" i="1"/>
  <c r="H186" i="1" s="1"/>
  <c r="F186" i="1"/>
  <c r="D186" i="1"/>
  <c r="C186" i="1"/>
  <c r="G185" i="1"/>
  <c r="F185" i="1"/>
  <c r="D185" i="1"/>
  <c r="C185" i="1"/>
  <c r="G182" i="1"/>
  <c r="F182" i="1"/>
  <c r="E182" i="1"/>
  <c r="D182" i="1"/>
  <c r="C182" i="1"/>
  <c r="B182" i="1"/>
  <c r="G181" i="1"/>
  <c r="F181" i="1"/>
  <c r="E181" i="1"/>
  <c r="D181" i="1"/>
  <c r="C181" i="1"/>
  <c r="B181" i="1"/>
  <c r="G180" i="1"/>
  <c r="F180" i="1"/>
  <c r="E180" i="1"/>
  <c r="D180" i="1"/>
  <c r="C180" i="1"/>
  <c r="B180" i="1"/>
  <c r="G179" i="1"/>
  <c r="F179" i="1"/>
  <c r="E179" i="1"/>
  <c r="D179" i="1"/>
  <c r="C179" i="1"/>
  <c r="B179" i="1"/>
  <c r="G178" i="1"/>
  <c r="F178" i="1"/>
  <c r="E178" i="1"/>
  <c r="D178" i="1"/>
  <c r="C178" i="1"/>
  <c r="B178" i="1"/>
  <c r="G177" i="1"/>
  <c r="F177" i="1"/>
  <c r="E177" i="1"/>
  <c r="D177" i="1"/>
  <c r="C177" i="1"/>
  <c r="B177" i="1"/>
  <c r="G174" i="1"/>
  <c r="F174" i="1"/>
  <c r="E174" i="1"/>
  <c r="D174" i="1"/>
  <c r="C174" i="1"/>
  <c r="B174" i="1"/>
  <c r="G173" i="1"/>
  <c r="F173" i="1"/>
  <c r="E173" i="1"/>
  <c r="D173" i="1"/>
  <c r="C173" i="1"/>
  <c r="B173" i="1"/>
  <c r="G172" i="1"/>
  <c r="F172" i="1"/>
  <c r="D172" i="1"/>
  <c r="C172" i="1"/>
  <c r="G171" i="1"/>
  <c r="F171" i="1"/>
  <c r="E171" i="1"/>
  <c r="D171" i="1"/>
  <c r="C171" i="1"/>
  <c r="B171" i="1"/>
  <c r="G170" i="1"/>
  <c r="F170" i="1"/>
  <c r="E170" i="1"/>
  <c r="D170" i="1"/>
  <c r="C170" i="1"/>
  <c r="B170" i="1"/>
  <c r="G169" i="1"/>
  <c r="F169" i="1"/>
  <c r="E169" i="1"/>
  <c r="D169" i="1"/>
  <c r="C169" i="1"/>
  <c r="B169" i="1"/>
  <c r="G168" i="1"/>
  <c r="F168" i="1"/>
  <c r="E168" i="1"/>
  <c r="D168" i="1"/>
  <c r="C168" i="1"/>
  <c r="B168" i="1"/>
  <c r="G162" i="1"/>
  <c r="F162" i="1"/>
  <c r="E162" i="1"/>
  <c r="D162" i="1"/>
  <c r="G161" i="1"/>
  <c r="F161" i="1"/>
  <c r="E161" i="1"/>
  <c r="D161" i="1"/>
  <c r="G160" i="1"/>
  <c r="F160" i="1"/>
  <c r="E160" i="1"/>
  <c r="D160" i="1"/>
  <c r="G159" i="1"/>
  <c r="F159" i="1"/>
  <c r="E159" i="1"/>
  <c r="D159" i="1"/>
  <c r="G158" i="1"/>
  <c r="F158" i="1"/>
  <c r="E158" i="1"/>
  <c r="D158" i="1"/>
  <c r="G157" i="1"/>
  <c r="F157" i="1"/>
  <c r="E157" i="1"/>
  <c r="D157" i="1"/>
  <c r="G156" i="1"/>
  <c r="F156" i="1"/>
  <c r="E156" i="1"/>
  <c r="D156" i="1"/>
  <c r="G155" i="1"/>
  <c r="F155" i="1"/>
  <c r="E155" i="1"/>
  <c r="D155" i="1"/>
  <c r="G152" i="1"/>
  <c r="F152" i="1"/>
  <c r="E152" i="1"/>
  <c r="D152" i="1"/>
  <c r="G151" i="1"/>
  <c r="F151" i="1"/>
  <c r="E151" i="1"/>
  <c r="D151" i="1"/>
  <c r="G148" i="1"/>
  <c r="F148" i="1"/>
  <c r="E148" i="1"/>
  <c r="D148" i="1"/>
  <c r="G147" i="1"/>
  <c r="F147" i="1"/>
  <c r="E147" i="1"/>
  <c r="D147" i="1"/>
  <c r="G146" i="1"/>
  <c r="F146" i="1"/>
  <c r="E146" i="1"/>
  <c r="D146" i="1"/>
  <c r="G142" i="1"/>
  <c r="F142" i="1"/>
  <c r="E142" i="1"/>
  <c r="D142" i="1"/>
  <c r="G141" i="1"/>
  <c r="F141" i="1"/>
  <c r="E141" i="1"/>
  <c r="D141" i="1"/>
  <c r="G140" i="1"/>
  <c r="F140" i="1"/>
  <c r="E140" i="1"/>
  <c r="D140" i="1"/>
  <c r="G139" i="1"/>
  <c r="F139" i="1"/>
  <c r="E139" i="1"/>
  <c r="D139" i="1"/>
  <c r="G138" i="1"/>
  <c r="F138" i="1"/>
  <c r="E138" i="1"/>
  <c r="D138" i="1"/>
  <c r="G137" i="1"/>
  <c r="F137" i="1"/>
  <c r="E137" i="1"/>
  <c r="D137" i="1"/>
  <c r="G136" i="1"/>
  <c r="F136" i="1"/>
  <c r="E136" i="1"/>
  <c r="D136" i="1"/>
  <c r="G135" i="1"/>
  <c r="F135" i="1"/>
  <c r="E135" i="1"/>
  <c r="D135" i="1"/>
  <c r="G134" i="1"/>
  <c r="F134" i="1"/>
  <c r="E134" i="1"/>
  <c r="D134" i="1"/>
  <c r="G133" i="1"/>
  <c r="F133" i="1"/>
  <c r="E133" i="1"/>
  <c r="D133" i="1"/>
  <c r="H133" i="1" s="1"/>
  <c r="G132" i="1"/>
  <c r="F132" i="1"/>
  <c r="E132" i="1"/>
  <c r="D132" i="1"/>
  <c r="G131" i="1"/>
  <c r="F131" i="1"/>
  <c r="E131" i="1"/>
  <c r="D131" i="1"/>
  <c r="G130" i="1"/>
  <c r="F130" i="1"/>
  <c r="E130" i="1"/>
  <c r="D130" i="1"/>
  <c r="G126" i="1"/>
  <c r="F126" i="1"/>
  <c r="E126" i="1"/>
  <c r="D126" i="1"/>
  <c r="G125" i="1"/>
  <c r="F125" i="1"/>
  <c r="E125" i="1"/>
  <c r="D125" i="1"/>
  <c r="G124" i="1"/>
  <c r="F124" i="1"/>
  <c r="E124" i="1"/>
  <c r="D124" i="1"/>
  <c r="G123" i="1"/>
  <c r="F123" i="1"/>
  <c r="E123" i="1"/>
  <c r="D123" i="1"/>
  <c r="G122" i="1"/>
  <c r="F122" i="1"/>
  <c r="E122" i="1"/>
  <c r="D122" i="1"/>
  <c r="G121" i="1"/>
  <c r="F121" i="1"/>
  <c r="E121" i="1"/>
  <c r="D121" i="1"/>
  <c r="G117" i="1"/>
  <c r="F117" i="1"/>
  <c r="E117" i="1"/>
  <c r="D117" i="1"/>
  <c r="G116" i="1"/>
  <c r="H116" i="1" s="1"/>
  <c r="F116" i="1"/>
  <c r="E116" i="1"/>
  <c r="D116" i="1"/>
  <c r="G115" i="1"/>
  <c r="F115" i="1"/>
  <c r="E115" i="1"/>
  <c r="D115" i="1"/>
  <c r="G114" i="1"/>
  <c r="F114" i="1"/>
  <c r="E114" i="1"/>
  <c r="D114" i="1"/>
  <c r="G113" i="1"/>
  <c r="F113" i="1"/>
  <c r="E113" i="1"/>
  <c r="D113" i="1"/>
  <c r="G112" i="1"/>
  <c r="F112" i="1"/>
  <c r="E112" i="1"/>
  <c r="D112" i="1"/>
  <c r="G111" i="1"/>
  <c r="F111" i="1"/>
  <c r="E111" i="1"/>
  <c r="D111" i="1"/>
  <c r="H111" i="1" s="1"/>
  <c r="G110" i="1"/>
  <c r="F110" i="1"/>
  <c r="E110" i="1"/>
  <c r="D110" i="1"/>
  <c r="G109" i="1"/>
  <c r="F109" i="1"/>
  <c r="E109" i="1"/>
  <c r="D109" i="1"/>
  <c r="G108" i="1"/>
  <c r="F108" i="1"/>
  <c r="E108" i="1"/>
  <c r="D108" i="1"/>
  <c r="G107" i="1"/>
  <c r="F107" i="1"/>
  <c r="E107" i="1"/>
  <c r="D107" i="1"/>
  <c r="G106" i="1"/>
  <c r="F106" i="1"/>
  <c r="E106" i="1"/>
  <c r="D106" i="1"/>
  <c r="G105" i="1"/>
  <c r="F105" i="1"/>
  <c r="E105" i="1"/>
  <c r="D105" i="1"/>
  <c r="G101" i="1"/>
  <c r="F101" i="1"/>
  <c r="E101" i="1"/>
  <c r="D101" i="1"/>
  <c r="G100" i="1"/>
  <c r="F100" i="1"/>
  <c r="E100" i="1"/>
  <c r="D100" i="1"/>
  <c r="G99" i="1"/>
  <c r="F99" i="1"/>
  <c r="E99" i="1"/>
  <c r="D99" i="1"/>
  <c r="G98" i="1"/>
  <c r="F98" i="1"/>
  <c r="E98" i="1"/>
  <c r="D98" i="1"/>
  <c r="H98" i="1" s="1"/>
  <c r="G96" i="1"/>
  <c r="F96" i="1"/>
  <c r="E96" i="1"/>
  <c r="D96" i="1"/>
  <c r="G95" i="1"/>
  <c r="F95" i="1"/>
  <c r="E95" i="1"/>
  <c r="D95" i="1"/>
  <c r="G94" i="1"/>
  <c r="G97" i="1" s="1"/>
  <c r="F94" i="1"/>
  <c r="E94" i="1"/>
  <c r="D94" i="1"/>
  <c r="G93" i="1"/>
  <c r="F93" i="1"/>
  <c r="F97" i="1" s="1"/>
  <c r="E93" i="1"/>
  <c r="D93" i="1"/>
  <c r="G90" i="1"/>
  <c r="F90" i="1"/>
  <c r="E90" i="1"/>
  <c r="D90" i="1"/>
  <c r="G87" i="1"/>
  <c r="F87" i="1"/>
  <c r="E87" i="1"/>
  <c r="D87" i="1"/>
  <c r="G86" i="1"/>
  <c r="F86" i="1"/>
  <c r="E86" i="1"/>
  <c r="D86" i="1"/>
  <c r="G85" i="1"/>
  <c r="F85" i="1"/>
  <c r="E85" i="1"/>
  <c r="D85" i="1"/>
  <c r="H85" i="1" s="1"/>
  <c r="G84" i="1"/>
  <c r="F84" i="1"/>
  <c r="E84" i="1"/>
  <c r="D84" i="1"/>
  <c r="G83" i="1"/>
  <c r="F83" i="1"/>
  <c r="E83" i="1"/>
  <c r="D83" i="1"/>
  <c r="G82" i="1"/>
  <c r="F82" i="1"/>
  <c r="E82" i="1"/>
  <c r="D82" i="1"/>
  <c r="G81" i="1"/>
  <c r="F81" i="1"/>
  <c r="E81" i="1"/>
  <c r="D81" i="1"/>
  <c r="G80" i="1"/>
  <c r="F80" i="1"/>
  <c r="E80" i="1"/>
  <c r="D80" i="1"/>
  <c r="G76" i="1"/>
  <c r="F76" i="1"/>
  <c r="E76" i="1"/>
  <c r="D76" i="1"/>
  <c r="G75" i="1"/>
  <c r="F75" i="1"/>
  <c r="E75" i="1"/>
  <c r="D75" i="1"/>
  <c r="G74" i="1"/>
  <c r="F74" i="1"/>
  <c r="E74" i="1"/>
  <c r="D74" i="1"/>
  <c r="G73" i="1"/>
  <c r="F73" i="1"/>
  <c r="E73" i="1"/>
  <c r="D73" i="1"/>
  <c r="G72" i="1"/>
  <c r="F72" i="1"/>
  <c r="E72" i="1"/>
  <c r="D72" i="1"/>
  <c r="G71" i="1"/>
  <c r="F71" i="1"/>
  <c r="E71" i="1"/>
  <c r="D71" i="1"/>
  <c r="G70" i="1"/>
  <c r="F70" i="1"/>
  <c r="E70" i="1"/>
  <c r="D70" i="1"/>
  <c r="G69" i="1"/>
  <c r="F69" i="1"/>
  <c r="E69" i="1"/>
  <c r="D69" i="1"/>
  <c r="G63" i="1"/>
  <c r="F63" i="1"/>
  <c r="E63" i="1"/>
  <c r="D63" i="1"/>
  <c r="G62" i="1"/>
  <c r="F62" i="1"/>
  <c r="E62" i="1"/>
  <c r="D62" i="1"/>
  <c r="G61" i="1"/>
  <c r="F61" i="1"/>
  <c r="E61" i="1"/>
  <c r="D61" i="1"/>
  <c r="H61" i="1" s="1"/>
  <c r="G60" i="1"/>
  <c r="F60" i="1"/>
  <c r="E60" i="1"/>
  <c r="D60" i="1"/>
  <c r="G59" i="1"/>
  <c r="F59" i="1"/>
  <c r="E59" i="1"/>
  <c r="D59" i="1"/>
  <c r="G58" i="1"/>
  <c r="F58" i="1"/>
  <c r="E58" i="1"/>
  <c r="D58" i="1"/>
  <c r="G57" i="1"/>
  <c r="F57" i="1"/>
  <c r="E57" i="1"/>
  <c r="D57" i="1"/>
  <c r="G56" i="1"/>
  <c r="F56" i="1"/>
  <c r="E56" i="1"/>
  <c r="D56" i="1"/>
  <c r="G55" i="1"/>
  <c r="F55" i="1"/>
  <c r="E55" i="1"/>
  <c r="D55" i="1"/>
  <c r="G54" i="1"/>
  <c r="F54" i="1"/>
  <c r="E54" i="1"/>
  <c r="D54" i="1"/>
  <c r="G53" i="1"/>
  <c r="F53" i="1"/>
  <c r="E53" i="1"/>
  <c r="D53" i="1"/>
  <c r="G52" i="1"/>
  <c r="F52" i="1"/>
  <c r="E52" i="1"/>
  <c r="D52" i="1"/>
  <c r="G51" i="1"/>
  <c r="F51" i="1"/>
  <c r="E51" i="1"/>
  <c r="D51" i="1"/>
  <c r="G50" i="1"/>
  <c r="F50" i="1"/>
  <c r="E50" i="1"/>
  <c r="D50" i="1"/>
  <c r="G49" i="1"/>
  <c r="F49" i="1"/>
  <c r="E49" i="1"/>
  <c r="D49" i="1"/>
  <c r="G48" i="1"/>
  <c r="F48" i="1"/>
  <c r="E48" i="1"/>
  <c r="D48" i="1"/>
  <c r="G47" i="1"/>
  <c r="F47" i="1"/>
  <c r="E47" i="1"/>
  <c r="D47" i="1"/>
  <c r="G46" i="1"/>
  <c r="F46" i="1"/>
  <c r="E46" i="1"/>
  <c r="D46" i="1"/>
  <c r="G45" i="1"/>
  <c r="F45" i="1"/>
  <c r="E45" i="1"/>
  <c r="D45" i="1"/>
  <c r="G44" i="1"/>
  <c r="F44" i="1"/>
  <c r="E44" i="1"/>
  <c r="D44" i="1"/>
  <c r="G43" i="1"/>
  <c r="F43" i="1"/>
  <c r="E43" i="1"/>
  <c r="D43" i="1"/>
  <c r="G42" i="1"/>
  <c r="F42" i="1"/>
  <c r="E42" i="1"/>
  <c r="D42" i="1"/>
  <c r="G41" i="1"/>
  <c r="F41" i="1"/>
  <c r="E41" i="1"/>
  <c r="D41" i="1"/>
  <c r="G40" i="1"/>
  <c r="F40" i="1"/>
  <c r="E40" i="1"/>
  <c r="D40" i="1"/>
  <c r="G39" i="1"/>
  <c r="F39" i="1"/>
  <c r="E39" i="1"/>
  <c r="D39" i="1"/>
  <c r="G38" i="1"/>
  <c r="F38" i="1"/>
  <c r="E38" i="1"/>
  <c r="D38" i="1"/>
  <c r="G37" i="1"/>
  <c r="F37" i="1"/>
  <c r="E37" i="1"/>
  <c r="D37" i="1"/>
  <c r="G36" i="1"/>
  <c r="F36" i="1"/>
  <c r="E36" i="1"/>
  <c r="D36" i="1"/>
  <c r="G35" i="1"/>
  <c r="F35" i="1"/>
  <c r="E35" i="1"/>
  <c r="D35" i="1"/>
  <c r="G34" i="1"/>
  <c r="F34" i="1"/>
  <c r="E34" i="1"/>
  <c r="D34" i="1"/>
  <c r="G33" i="1"/>
  <c r="F33" i="1"/>
  <c r="E33" i="1"/>
  <c r="D33" i="1"/>
  <c r="G32" i="1"/>
  <c r="F32" i="1"/>
  <c r="E32" i="1"/>
  <c r="D32" i="1"/>
  <c r="G31" i="1"/>
  <c r="F31" i="1"/>
  <c r="E31" i="1"/>
  <c r="D31" i="1"/>
  <c r="G30" i="1"/>
  <c r="F30" i="1"/>
  <c r="E30" i="1"/>
  <c r="D30" i="1"/>
  <c r="G29" i="1"/>
  <c r="F29" i="1"/>
  <c r="E29" i="1"/>
  <c r="D29" i="1"/>
  <c r="G28" i="1"/>
  <c r="F28" i="1"/>
  <c r="E28" i="1"/>
  <c r="D28" i="1"/>
  <c r="G27" i="1"/>
  <c r="F27" i="1"/>
  <c r="E27" i="1"/>
  <c r="D27" i="1"/>
  <c r="G26" i="1"/>
  <c r="F26" i="1"/>
  <c r="E26" i="1"/>
  <c r="D26" i="1"/>
  <c r="G25" i="1"/>
  <c r="F25" i="1"/>
  <c r="E25" i="1"/>
  <c r="D25" i="1"/>
  <c r="G24" i="1"/>
  <c r="F24" i="1"/>
  <c r="E24" i="1"/>
  <c r="D24" i="1"/>
  <c r="G21" i="1"/>
  <c r="F21" i="1"/>
  <c r="E21" i="1"/>
  <c r="D21" i="1"/>
  <c r="G19" i="1"/>
  <c r="F19" i="1"/>
  <c r="E19" i="1"/>
  <c r="D19" i="1"/>
  <c r="G18" i="1"/>
  <c r="F18" i="1"/>
  <c r="E18" i="1"/>
  <c r="D18" i="1"/>
  <c r="G17" i="1"/>
  <c r="F17" i="1"/>
  <c r="E17" i="1"/>
  <c r="D17" i="1"/>
  <c r="G16" i="1"/>
  <c r="F16" i="1"/>
  <c r="E16" i="1"/>
  <c r="D16" i="1"/>
  <c r="G15" i="1"/>
  <c r="F15" i="1"/>
  <c r="E15" i="1"/>
  <c r="D15" i="1"/>
  <c r="G14" i="1"/>
  <c r="F14" i="1"/>
  <c r="E14" i="1"/>
  <c r="D14" i="1"/>
  <c r="G13" i="1"/>
  <c r="F13" i="1"/>
  <c r="E13" i="1"/>
  <c r="D13" i="1"/>
  <c r="G12" i="1"/>
  <c r="F12" i="1"/>
  <c r="E12" i="1"/>
  <c r="D12" i="1"/>
  <c r="G11" i="1"/>
  <c r="F11" i="1"/>
  <c r="E11" i="1"/>
  <c r="D11" i="1"/>
  <c r="G10" i="1"/>
  <c r="F10" i="1"/>
  <c r="E10" i="1"/>
  <c r="D10" i="1"/>
  <c r="G9" i="1"/>
  <c r="F9" i="1"/>
  <c r="E9" i="1"/>
  <c r="D9" i="1"/>
  <c r="G8" i="1"/>
  <c r="F8" i="1"/>
  <c r="E8" i="1"/>
  <c r="D8" i="1"/>
  <c r="G7" i="1"/>
  <c r="F7" i="1"/>
  <c r="E7" i="1"/>
  <c r="D7" i="1"/>
  <c r="G6" i="1"/>
  <c r="F6" i="1"/>
  <c r="E6" i="1"/>
  <c r="D6" i="1"/>
  <c r="H40" i="1" l="1"/>
  <c r="H46" i="1"/>
  <c r="H50" i="1"/>
  <c r="H54" i="1"/>
  <c r="H82" i="1"/>
  <c r="H7" i="1"/>
  <c r="H13" i="1"/>
  <c r="H48" i="1"/>
  <c r="H101" i="1"/>
  <c r="H108" i="1"/>
  <c r="H15" i="1"/>
  <c r="H56" i="1"/>
  <c r="H6" i="1"/>
  <c r="H27" i="1"/>
  <c r="H100" i="1"/>
  <c r="H105" i="1"/>
  <c r="H107" i="1"/>
  <c r="H63" i="1"/>
  <c r="H72" i="1"/>
  <c r="H173" i="1"/>
  <c r="H179" i="1"/>
  <c r="H139" i="1"/>
  <c r="H160" i="1"/>
  <c r="H162" i="1"/>
  <c r="H14" i="1"/>
  <c r="H25" i="1"/>
  <c r="H37" i="1"/>
  <c r="H75" i="1"/>
  <c r="H16" i="1"/>
  <c r="H39" i="1"/>
  <c r="H71" i="1"/>
  <c r="H141" i="1"/>
  <c r="H146" i="1"/>
  <c r="H148" i="1"/>
  <c r="H192" i="1"/>
  <c r="H196" i="1"/>
  <c r="H218" i="1"/>
  <c r="H220" i="1"/>
  <c r="H226" i="1"/>
  <c r="H232" i="1"/>
  <c r="H245" i="1"/>
  <c r="H57" i="1"/>
  <c r="H132" i="1"/>
  <c r="H169" i="1"/>
  <c r="H178" i="1"/>
  <c r="H182" i="1"/>
  <c r="H210" i="1"/>
  <c r="H221" i="1"/>
  <c r="H223" i="1"/>
  <c r="H225" i="1"/>
  <c r="D237" i="1"/>
  <c r="H237" i="1" s="1"/>
  <c r="H240" i="1"/>
  <c r="H242" i="1"/>
  <c r="H10" i="1"/>
  <c r="H76" i="1"/>
  <c r="H81" i="1"/>
  <c r="H140" i="1"/>
  <c r="H155" i="1"/>
  <c r="H159" i="1"/>
  <c r="H161" i="1"/>
  <c r="H172" i="1"/>
  <c r="H41" i="1"/>
  <c r="H28" i="1"/>
  <c r="H30" i="1"/>
  <c r="H32" i="1"/>
  <c r="H36" i="1"/>
  <c r="H70" i="1"/>
  <c r="H110" i="1"/>
  <c r="H112" i="1"/>
  <c r="H114" i="1"/>
  <c r="H156" i="1"/>
  <c r="H203" i="1"/>
  <c r="H222" i="1"/>
  <c r="H247" i="1"/>
  <c r="H254" i="1"/>
  <c r="D97" i="1"/>
  <c r="E143" i="1"/>
  <c r="H202" i="1"/>
  <c r="H130" i="1"/>
  <c r="H185" i="1"/>
  <c r="H74" i="1"/>
  <c r="F102" i="1"/>
  <c r="H73" i="1"/>
  <c r="H117" i="1"/>
  <c r="H124" i="1"/>
  <c r="H126" i="1"/>
  <c r="H131" i="1"/>
  <c r="H138" i="1"/>
  <c r="F163" i="1"/>
  <c r="H168" i="1"/>
  <c r="E211" i="1"/>
  <c r="H49" i="1"/>
  <c r="H58" i="1"/>
  <c r="H84" i="1"/>
  <c r="H86" i="1"/>
  <c r="H90" i="1"/>
  <c r="F211" i="1"/>
  <c r="H157" i="1"/>
  <c r="H171" i="1"/>
  <c r="H208" i="1"/>
  <c r="E20" i="1"/>
  <c r="H8" i="1"/>
  <c r="H12" i="1"/>
  <c r="F64" i="1"/>
  <c r="H47" i="1"/>
  <c r="H62" i="1"/>
  <c r="H83" i="1"/>
  <c r="H99" i="1"/>
  <c r="E118" i="1"/>
  <c r="H109" i="1"/>
  <c r="F143" i="1"/>
  <c r="H134" i="1"/>
  <c r="H136" i="1"/>
  <c r="G163" i="1"/>
  <c r="G198" i="1"/>
  <c r="H198" i="1" s="1"/>
  <c r="H195" i="1"/>
  <c r="H215" i="1"/>
  <c r="H219" i="1"/>
  <c r="F237" i="1"/>
  <c r="F251" i="1"/>
  <c r="H97" i="1"/>
  <c r="E64" i="1"/>
  <c r="E77" i="1"/>
  <c r="D198" i="1"/>
  <c r="D211" i="1"/>
  <c r="H59" i="1"/>
  <c r="F77" i="1"/>
  <c r="D88" i="1"/>
  <c r="D118" i="1"/>
  <c r="H158" i="1"/>
  <c r="F198" i="1"/>
  <c r="E237" i="1"/>
  <c r="E251" i="1"/>
  <c r="H248" i="1"/>
  <c r="H250" i="1"/>
  <c r="E97" i="1"/>
  <c r="G64" i="1"/>
  <c r="G20" i="1"/>
  <c r="H43" i="1"/>
  <c r="G118" i="1"/>
  <c r="H31" i="1"/>
  <c r="H9" i="1"/>
  <c r="H11" i="1"/>
  <c r="H33" i="1"/>
  <c r="H51" i="1"/>
  <c r="H55" i="1"/>
  <c r="G77" i="1"/>
  <c r="E88" i="1"/>
  <c r="H87" i="1"/>
  <c r="E102" i="1"/>
  <c r="H113" i="1"/>
  <c r="H115" i="1"/>
  <c r="H135" i="1"/>
  <c r="H137" i="1"/>
  <c r="H147" i="1"/>
  <c r="H152" i="1"/>
  <c r="H214" i="1"/>
  <c r="F20" i="1"/>
  <c r="F88" i="1"/>
  <c r="H93" i="1"/>
  <c r="D102" i="1"/>
  <c r="D163" i="1"/>
  <c r="H163" i="1" s="1"/>
  <c r="H170" i="1"/>
  <c r="H174" i="1"/>
  <c r="H235" i="1"/>
  <c r="G251" i="1"/>
  <c r="H244" i="1"/>
  <c r="D77" i="1"/>
  <c r="D64" i="1"/>
  <c r="H64" i="1" s="1"/>
  <c r="H26" i="1"/>
  <c r="G88" i="1"/>
  <c r="H94" i="1"/>
  <c r="H96" i="1"/>
  <c r="G102" i="1"/>
  <c r="F118" i="1"/>
  <c r="H123" i="1"/>
  <c r="H125" i="1"/>
  <c r="D143" i="1"/>
  <c r="G143" i="1"/>
  <c r="E163" i="1"/>
  <c r="H209" i="1"/>
  <c r="H224" i="1"/>
  <c r="H234" i="1"/>
  <c r="H241" i="1"/>
  <c r="H243" i="1"/>
  <c r="H80" i="1"/>
  <c r="H106" i="1"/>
  <c r="H229" i="1"/>
  <c r="D251" i="1"/>
  <c r="H24" i="1"/>
  <c r="H69" i="1"/>
  <c r="G211" i="1"/>
  <c r="D20" i="1"/>
  <c r="H190" i="1"/>
  <c r="H143" i="1" l="1"/>
  <c r="H88" i="1"/>
  <c r="F65" i="1"/>
  <c r="E65" i="1"/>
  <c r="H211" i="1"/>
  <c r="H20" i="1"/>
  <c r="H77" i="1"/>
  <c r="H251" i="1"/>
  <c r="H102" i="1"/>
  <c r="H118" i="1"/>
  <c r="G65" i="1"/>
  <c r="D65" i="1"/>
  <c r="H65" i="1" l="1"/>
</calcChain>
</file>

<file path=xl/sharedStrings.xml><?xml version="1.0" encoding="utf-8"?>
<sst xmlns="http://schemas.openxmlformats.org/spreadsheetml/2006/main" count="366" uniqueCount="237">
  <si>
    <t xml:space="preserve">                     MISSOULA PUBLIC LIBRARY FY 2022</t>
  </si>
  <si>
    <t>STATISTICS REPORT FOR THE MONTH OF</t>
  </si>
  <si>
    <t>OCTOBER 2021</t>
  </si>
  <si>
    <t>Current</t>
  </si>
  <si>
    <t xml:space="preserve">Year </t>
  </si>
  <si>
    <t>Same Month</t>
  </si>
  <si>
    <t>% of 2019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</si>
  <si>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</si>
  <si>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</si>
  <si>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</si>
  <si>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</si>
  <si>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</si>
  <si>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</si>
  <si>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</si>
  <si>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</si>
  <si>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</si>
  <si>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</si>
  <si>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</si>
  <si>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</si>
  <si>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</si>
  <si>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</si>
  <si>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</si>
  <si>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</si>
  <si>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 xml:space="preserve">  Axis 360 Audio &amp; Ebooks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</si>
  <si>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</si>
  <si>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</si>
  <si>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</si>
  <si>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</si>
  <si>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</si>
  <si>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 xml:space="preserve">Auto Repair </t>
  </si>
  <si>
    <t>Biography Resource Center</t>
  </si>
  <si>
    <t>Biography in Context</t>
  </si>
  <si>
    <t>Bookflix</t>
  </si>
  <si>
    <t>Chilton Library</t>
  </si>
  <si>
    <t>ConsumerReports.org</t>
  </si>
  <si>
    <t>EBSCO Ebook Collection</t>
  </si>
  <si>
    <t xml:space="preserve">EBSCO Research Databases </t>
  </si>
  <si>
    <t>Explora (new)</t>
  </si>
  <si>
    <t>Creativebug (new)</t>
  </si>
  <si>
    <t>Flipster</t>
  </si>
  <si>
    <t>Gale Virtual Reference Library</t>
  </si>
  <si>
    <t>General OneFile</t>
  </si>
  <si>
    <t>Health and Wellness Resource Center</t>
  </si>
  <si>
    <t xml:space="preserve">Heritage Quest  </t>
  </si>
  <si>
    <t xml:space="preserve">Hobbie &amp; Crafts </t>
  </si>
  <si>
    <t xml:space="preserve">Home Improvement </t>
  </si>
  <si>
    <t>InfoTrac Newsstand (new)</t>
  </si>
  <si>
    <t>JSTOR</t>
  </si>
  <si>
    <t>Gale in Context: Elementary (was Kids Info Bits)</t>
  </si>
  <si>
    <t>Kanopy</t>
  </si>
  <si>
    <t>Mango Languages</t>
  </si>
  <si>
    <t>Missoulian Index</t>
  </si>
  <si>
    <t>MT Statewide Library Resources -Ebsco Discovery Svc</t>
  </si>
  <si>
    <t>Morning Star</t>
  </si>
  <si>
    <t>National Geographics for Kids</t>
  </si>
  <si>
    <t>NextReads  (library aware)</t>
  </si>
  <si>
    <t xml:space="preserve">Novelist K-8 </t>
  </si>
  <si>
    <t>Novelist Plus - catalog link</t>
  </si>
  <si>
    <t>Novelist Plus - database link</t>
  </si>
  <si>
    <t>Primary Search (new)</t>
  </si>
  <si>
    <t xml:space="preserve">Readers Guide to Periodical Lit Retro </t>
  </si>
  <si>
    <t>Gale in Context: Middle School (was Research in Context)</t>
  </si>
  <si>
    <t>Small Engine Repair Ref Center</t>
  </si>
  <si>
    <t>Student Research Center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</si>
  <si>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</si>
  <si>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</si>
  <si>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</si>
  <si>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</si>
  <si>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</si>
  <si>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</si>
  <si>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</si>
  <si>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</si>
  <si>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</si>
  <si>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</si>
  <si>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</si>
  <si>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</si>
  <si>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</si>
  <si>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</si>
  <si>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</si>
  <si>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</si>
  <si>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</si>
  <si>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</si>
  <si>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</si>
  <si>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</si>
  <si>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</si>
  <si>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</si>
  <si>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</si>
  <si>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Web Alley, Public Internet Sessions        </t>
  </si>
  <si>
    <t xml:space="preserve">Web Alley, 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</si>
  <si>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</si>
  <si>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</si>
  <si>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</si>
  <si>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</si>
  <si>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</si>
  <si>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</si>
  <si>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</si>
  <si>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</si>
  <si>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</si>
  <si>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</si>
  <si>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</si>
  <si>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</si>
  <si>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</si>
  <si>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</si>
  <si>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</si>
  <si>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</si>
  <si>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</t>
  </si>
  <si>
    <t>YA</t>
  </si>
  <si>
    <t xml:space="preserve">Accounts phone </t>
  </si>
  <si>
    <t>Reference Desk, phone &amp; chat</t>
  </si>
  <si>
    <t xml:space="preserve">Homebound 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</si>
  <si>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</si>
  <si>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</si>
  <si>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</si>
  <si>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</si>
  <si>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</si>
  <si>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</si>
  <si>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</si>
  <si>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</si>
  <si>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</si>
  <si>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</si>
  <si>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</si>
  <si>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</si>
  <si>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</si>
  <si>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</si>
  <si>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</si>
  <si>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</si>
  <si>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</si>
  <si>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</si>
  <si>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</si>
  <si>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</si>
  <si>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</si>
  <si>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</si>
  <si>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</si>
  <si>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</si>
  <si>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</si>
  <si>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</si>
  <si>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</si>
  <si>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</si>
  <si>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</si>
  <si>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</si>
  <si>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</si>
  <si>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</si>
  <si>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</si>
  <si>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</si>
  <si>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</si>
  <si>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</si>
  <si>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Night:  Godzilla vs Kong</t>
  </si>
  <si>
    <t xml:space="preserve">World Wide Cinema </t>
  </si>
  <si>
    <t>Book Groups</t>
  </si>
  <si>
    <t>Other Adult Programming</t>
  </si>
  <si>
    <t>Computer Classes - # classes/# attendees</t>
  </si>
  <si>
    <t>Maker Space</t>
  </si>
  <si>
    <t>Miscellaneous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</si>
  <si>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</si>
  <si>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</si>
  <si>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</si>
  <si>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</si>
  <si>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</si>
  <si>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</si>
  <si>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</si>
  <si>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</si>
  <si>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</si>
  <si>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</si>
  <si>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</si>
  <si>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</si>
  <si>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</si>
  <si>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</si>
  <si>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</si>
  <si>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</si>
  <si>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</si>
  <si>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</si>
  <si>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</si>
  <si>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</si>
  <si>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</si>
  <si>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</si>
  <si>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</si>
  <si>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</si>
  <si>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</si>
  <si>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</si>
  <si>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</si>
  <si>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</si>
  <si>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</si>
  <si>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</si>
  <si>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</si>
  <si>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</si>
  <si>
    <t>CURRENT FISCAL YEAR-TO-DATE STATISTICS REPORT FOR FY 22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</si>
  <si>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</si>
  <si>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</si>
  <si>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</si>
  <si>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</si>
  <si>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</si>
  <si>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</si>
  <si>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 xml:space="preserve">  Fax</t>
  </si>
  <si>
    <t>Delivery</t>
  </si>
  <si>
    <t>Book Bags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</si>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</sst>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[$-409]m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3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5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0" xfId="0" applyFont="1" applyBorder="1" applyAlignment="1"/>
    <xf numFmtId="0" fontId="0" fillId="0" borderId="6" xfId="0" applyFont="1" applyBorder="1" applyAlignment="1"/>
    <xf numFmtId="0" fontId="0" fillId="0" borderId="2" xfId="0" applyFont="1" applyBorder="1" applyAlignment="1"/>
    <xf numFmtId="0" fontId="0" fillId="0" borderId="3" xfId="0" applyFont="1" applyBorder="1" applyAlignment="1"/>
    <xf numFmtId="0" fontId="3" fillId="0" borderId="5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2" fillId="0" borderId="6" xfId="0" applyFont="1" applyFill="1" applyBorder="1" applyAlignment="1">
      <alignment horizontal="right"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0" fontId="0" fillId="0" borderId="4" xfId="0" applyFont="1" applyBorder="1" applyAlignment="1">
      <alignment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  <xf numFmtId="9" fontId="6" fillId="0" borderId="4" xfId="0" applyNumberFormat="1" applyFont="1" applyFill="1" applyBorder="1" applyAlignment="1">
      <alignment horizontal="center"/>
    </xf>
    <xf numFmtId="0" fontId="7" fillId="0" borderId="0" xfId="0" applyFont="1" applyAlignment="1"/>
    <xf numFmtId="0" fontId="6" fillId="0" borderId="0" xfId="0" applyFont="1" applyAlignment="1"/>
    <xf numFmtId="0" fontId="8" fillId="0" borderId="0" xfId="0" applyFont="1" applyBorder="1" applyAlignment="1"/>
    <xf numFmtId="0" fontId="8" fillId="0" borderId="0" xfId="0" applyFont="1" applyAlignment="1"/>
    <xf numFmtId="0" fontId="6" fillId="0" borderId="0" xfId="0" applyFont="1" applyBorder="1" applyAlignment="1"/>
    <xf numFmtId="164" fontId="8" fillId="0" borderId="0" xfId="0" applyNumberFormat="1" applyFont="1" applyBorder="1" applyAlignment="1" applyProtection="1">
      <alignment horizontal="center"/>
      <protection locked="0"/>
    </xf>
    <xf numFmtId="0" fontId="6" fillId="0" borderId="0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4" fontId="8" fillId="0" borderId="0" xfId="0" applyNumberFormat="1" applyFont="1" applyAlignment="1">
      <alignment horizontal="center"/>
    </xf>
    <xf numFmtId="0" fontId="6" fillId="0" borderId="4" xfId="0" applyFont="1" applyBorder="1" applyAlignment="1">
      <alignment horizontal="right"/>
    </xf>
    <xf numFmtId="4" fontId="6" fillId="0" borderId="4" xfId="0" applyNumberFormat="1" applyFont="1" applyBorder="1" applyAlignment="1"/>
    <xf numFmtId="4" fontId="6" fillId="0" borderId="4" xfId="0" applyNumberFormat="1" applyFont="1" applyBorder="1" applyAlignment="1">
      <alignment horizontal="right" vertical="justify"/>
    </xf>
    <xf numFmtId="0" fontId="8" fillId="0" borderId="4" xfId="0" applyFont="1" applyBorder="1" applyAlignment="1">
      <alignment horizontal="right"/>
    </xf>
    <xf numFmtId="4" fontId="6" fillId="0" borderId="0" xfId="0" applyNumberFormat="1" applyFont="1" applyAlignment="1"/>
    <xf numFmtId="0" fontId="7" fillId="0" borderId="0" xfId="0" applyFont="1" applyBorder="1" applyAlignment="1"/>
    <xf numFmtId="0" fontId="6" fillId="0" borderId="0" xfId="0" applyFont="1" applyAlignment="1">
      <alignment horizontal="center"/>
    </xf>
    <xf numFmtId="0" fontId="8" fillId="0" borderId="4" xfId="0" applyFont="1" applyBorder="1" applyAlignment="1"/>
    <xf numFmtId="40" fontId="6" fillId="0" borderId="4" xfId="0" applyNumberFormat="1" applyFont="1" applyBorder="1" applyAlignment="1">
      <alignment horizontal="right" vertical="justify"/>
    </xf>
    <xf numFmtId="0" fontId="6" fillId="0" borderId="4" xfId="0" applyFont="1" applyBorder="1" applyAlignment="1">
      <alignment horizontal="right" vertical="justify"/>
    </xf>
    <xf numFmtId="0" fontId="8" fillId="0" borderId="4" xfId="0" applyFont="1" applyFill="1" applyBorder="1" applyAlignment="1"/>
    <xf numFmtId="4" fontId="6" fillId="0" borderId="4" xfId="0" applyNumberFormat="1" applyFont="1" applyFill="1" applyBorder="1" applyAlignment="1" applyProtection="1">
      <alignment horizontal="right" vertical="justify"/>
      <protection locked="0"/>
    </xf>
    <xf numFmtId="4" fontId="8" fillId="0" borderId="4" xfId="0" applyNumberFormat="1" applyFont="1" applyBorder="1" applyAlignment="1"/>
    <xf numFmtId="0" fontId="6" fillId="0" borderId="4" xfId="0" applyFont="1" applyBorder="1" applyAlignment="1"/>
    <xf numFmtId="4" fontId="6" fillId="0" borderId="4" xfId="0" applyNumberFormat="1" applyFont="1" applyBorder="1" applyAlignment="1" applyProtection="1">
      <alignment horizontal="right" vertical="justify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Sheet2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</sheetNames>
    <sheetDataSet>
      <sheetData sheetId="0"/>
      <sheetData sheetId="1">
        <row r="3">
          <cell r="H3">
            <v>164363</v>
          </cell>
        </row>
        <row r="4">
          <cell r="H4">
            <v>1595</v>
          </cell>
        </row>
        <row r="5">
          <cell r="H5">
            <v>674</v>
          </cell>
        </row>
        <row r="6">
          <cell r="H6">
            <v>745</v>
          </cell>
        </row>
        <row r="7">
          <cell r="H7">
            <v>717</v>
          </cell>
        </row>
        <row r="8">
          <cell r="H8">
            <v>1429</v>
          </cell>
        </row>
        <row r="9">
          <cell r="H9">
            <v>859</v>
          </cell>
        </row>
        <row r="10">
          <cell r="H10">
            <v>0</v>
          </cell>
        </row>
        <row r="11">
          <cell r="H11">
            <v>5258</v>
          </cell>
        </row>
        <row r="12">
          <cell r="H12">
            <v>35594</v>
          </cell>
        </row>
        <row r="13">
          <cell r="H13">
            <v>25073</v>
          </cell>
        </row>
        <row r="14">
          <cell r="H14">
            <v>1551</v>
          </cell>
        </row>
        <row r="15">
          <cell r="H15">
            <v>0</v>
          </cell>
        </row>
        <row r="16">
          <cell r="H16">
            <v>0</v>
          </cell>
        </row>
        <row r="18">
          <cell r="H18">
            <v>228</v>
          </cell>
        </row>
        <row r="22">
          <cell r="H22">
            <v>8126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33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303</v>
          </cell>
        </row>
        <row r="29">
          <cell r="H29">
            <v>83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306</v>
          </cell>
        </row>
        <row r="34">
          <cell r="H34">
            <v>1</v>
          </cell>
        </row>
        <row r="35">
          <cell r="H35">
            <v>101</v>
          </cell>
        </row>
        <row r="36">
          <cell r="H36">
            <v>0</v>
          </cell>
        </row>
        <row r="37">
          <cell r="H37">
            <v>543</v>
          </cell>
        </row>
        <row r="38">
          <cell r="H38">
            <v>0</v>
          </cell>
        </row>
        <row r="39">
          <cell r="H39">
            <v>0</v>
          </cell>
        </row>
        <row r="40">
          <cell r="H40">
            <v>0</v>
          </cell>
        </row>
        <row r="41">
          <cell r="H41">
            <v>0</v>
          </cell>
        </row>
        <row r="42">
          <cell r="H42">
            <v>42</v>
          </cell>
        </row>
        <row r="43">
          <cell r="H43">
            <v>33</v>
          </cell>
        </row>
        <row r="44">
          <cell r="H44">
            <v>3720</v>
          </cell>
        </row>
        <row r="45">
          <cell r="H45">
            <v>468</v>
          </cell>
        </row>
        <row r="46">
          <cell r="H46">
            <v>246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11</v>
          </cell>
        </row>
        <row r="53">
          <cell r="H53">
            <v>0</v>
          </cell>
        </row>
        <row r="54">
          <cell r="H54">
            <v>478</v>
          </cell>
        </row>
        <row r="55">
          <cell r="H55">
            <v>0</v>
          </cell>
        </row>
        <row r="56">
          <cell r="H56">
            <v>15</v>
          </cell>
        </row>
        <row r="57">
          <cell r="H57">
            <v>47</v>
          </cell>
        </row>
        <row r="58">
          <cell r="H58">
            <v>0</v>
          </cell>
        </row>
        <row r="59">
          <cell r="H59">
            <v>0</v>
          </cell>
        </row>
        <row r="60">
          <cell r="H60">
            <v>0</v>
          </cell>
        </row>
        <row r="61">
          <cell r="H61">
            <v>0</v>
          </cell>
        </row>
        <row r="71">
          <cell r="H71">
            <v>20740</v>
          </cell>
        </row>
        <row r="72">
          <cell r="H72">
            <v>169</v>
          </cell>
        </row>
        <row r="73">
          <cell r="H73">
            <v>640</v>
          </cell>
        </row>
        <row r="74">
          <cell r="H74">
            <v>588</v>
          </cell>
        </row>
        <row r="75">
          <cell r="H75">
            <v>42</v>
          </cell>
        </row>
        <row r="76">
          <cell r="H76">
            <v>179</v>
          </cell>
        </row>
        <row r="77">
          <cell r="H77">
            <v>279</v>
          </cell>
        </row>
        <row r="78">
          <cell r="H78">
            <v>0</v>
          </cell>
        </row>
        <row r="80">
          <cell r="H80">
            <v>21602</v>
          </cell>
        </row>
        <row r="81">
          <cell r="H81">
            <v>333</v>
          </cell>
        </row>
        <row r="82">
          <cell r="H82">
            <v>253</v>
          </cell>
        </row>
        <row r="83">
          <cell r="H83">
            <v>361</v>
          </cell>
        </row>
        <row r="84">
          <cell r="H84">
            <v>29</v>
          </cell>
        </row>
        <row r="85">
          <cell r="H85">
            <v>358</v>
          </cell>
        </row>
        <row r="86">
          <cell r="H86">
            <v>90</v>
          </cell>
        </row>
        <row r="87">
          <cell r="H87">
            <v>0</v>
          </cell>
        </row>
        <row r="88">
          <cell r="H88">
            <v>39453</v>
          </cell>
        </row>
        <row r="91">
          <cell r="H91">
            <v>60</v>
          </cell>
        </row>
        <row r="92">
          <cell r="H92">
            <v>151</v>
          </cell>
        </row>
        <row r="93">
          <cell r="H93">
            <v>0</v>
          </cell>
        </row>
        <row r="94">
          <cell r="H94">
            <v>0</v>
          </cell>
        </row>
        <row r="96">
          <cell r="H96">
            <v>158</v>
          </cell>
        </row>
        <row r="97">
          <cell r="H97">
            <v>3</v>
          </cell>
        </row>
        <row r="98">
          <cell r="H98">
            <v>6</v>
          </cell>
        </row>
        <row r="99">
          <cell r="H99"/>
        </row>
        <row r="101">
          <cell r="H101">
            <v>0</v>
          </cell>
        </row>
        <row r="102">
          <cell r="H102">
            <v>2898</v>
          </cell>
        </row>
        <row r="103">
          <cell r="H103">
            <v>0</v>
          </cell>
        </row>
        <row r="104">
          <cell r="H104">
            <v>230</v>
          </cell>
        </row>
        <row r="105">
          <cell r="H105">
            <v>185</v>
          </cell>
        </row>
        <row r="106">
          <cell r="H106">
            <v>157060</v>
          </cell>
        </row>
        <row r="107">
          <cell r="H107">
            <v>10</v>
          </cell>
        </row>
        <row r="108">
          <cell r="H108">
            <v>10</v>
          </cell>
        </row>
        <row r="109">
          <cell r="H109">
            <v>63</v>
          </cell>
        </row>
        <row r="110">
          <cell r="H110">
            <v>1</v>
          </cell>
        </row>
        <row r="111">
          <cell r="H111">
            <v>42</v>
          </cell>
        </row>
        <row r="112">
          <cell r="H112">
            <v>88</v>
          </cell>
        </row>
        <row r="113">
          <cell r="H113">
            <v>0</v>
          </cell>
        </row>
        <row r="117">
          <cell r="H117">
            <v>38713</v>
          </cell>
        </row>
        <row r="118">
          <cell r="H118">
            <v>68013</v>
          </cell>
        </row>
        <row r="119">
          <cell r="H119">
            <v>2</v>
          </cell>
        </row>
        <row r="120">
          <cell r="H120">
            <v>101482</v>
          </cell>
        </row>
        <row r="121">
          <cell r="H121">
            <v>476</v>
          </cell>
        </row>
        <row r="122">
          <cell r="H122">
            <v>1475</v>
          </cell>
        </row>
        <row r="125">
          <cell r="H125">
            <v>823</v>
          </cell>
        </row>
        <row r="126">
          <cell r="H126">
            <v>0</v>
          </cell>
        </row>
        <row r="127">
          <cell r="H127">
            <v>32615</v>
          </cell>
        </row>
        <row r="128">
          <cell r="H128">
            <v>4295</v>
          </cell>
        </row>
        <row r="129">
          <cell r="H129">
            <v>294</v>
          </cell>
        </row>
        <row r="130">
          <cell r="H130">
            <v>32</v>
          </cell>
        </row>
        <row r="131">
          <cell r="H131">
            <v>79</v>
          </cell>
        </row>
        <row r="132">
          <cell r="H132">
            <v>29</v>
          </cell>
        </row>
        <row r="133">
          <cell r="H133">
            <v>105</v>
          </cell>
        </row>
        <row r="134">
          <cell r="H134">
            <v>112</v>
          </cell>
        </row>
        <row r="135">
          <cell r="H135">
            <v>245</v>
          </cell>
        </row>
        <row r="136">
          <cell r="H136">
            <v>0</v>
          </cell>
        </row>
        <row r="137">
          <cell r="H137">
            <v>242</v>
          </cell>
        </row>
        <row r="141">
          <cell r="H141">
            <v>20</v>
          </cell>
        </row>
        <row r="142">
          <cell r="H142">
            <v>239</v>
          </cell>
        </row>
        <row r="143">
          <cell r="H143">
            <v>330</v>
          </cell>
        </row>
        <row r="146">
          <cell r="H146">
            <v>261</v>
          </cell>
        </row>
        <row r="147">
          <cell r="H147">
            <v>238</v>
          </cell>
        </row>
        <row r="150">
          <cell r="H150">
            <v>0</v>
          </cell>
        </row>
        <row r="151">
          <cell r="H151">
            <v>471</v>
          </cell>
        </row>
        <row r="152">
          <cell r="H152">
            <v>408</v>
          </cell>
        </row>
        <row r="153">
          <cell r="H153">
            <v>1082</v>
          </cell>
        </row>
        <row r="154">
          <cell r="H154">
            <v>163</v>
          </cell>
        </row>
        <row r="155">
          <cell r="H155">
            <v>602</v>
          </cell>
        </row>
        <row r="156">
          <cell r="H156">
            <v>718</v>
          </cell>
        </row>
        <row r="157">
          <cell r="H157">
            <v>0</v>
          </cell>
        </row>
        <row r="163">
          <cell r="H163">
            <v>200</v>
          </cell>
        </row>
        <row r="165">
          <cell r="H165">
            <v>420</v>
          </cell>
        </row>
        <row r="167">
          <cell r="H167">
            <v>31</v>
          </cell>
        </row>
        <row r="168">
          <cell r="H168">
            <v>0</v>
          </cell>
        </row>
        <row r="170">
          <cell r="H170">
            <v>0</v>
          </cell>
        </row>
        <row r="172">
          <cell r="H172">
            <v>132</v>
          </cell>
        </row>
        <row r="174">
          <cell r="H174">
            <v>111</v>
          </cell>
        </row>
        <row r="180">
          <cell r="H180">
            <v>36</v>
          </cell>
        </row>
        <row r="183">
          <cell r="H183">
            <v>344</v>
          </cell>
        </row>
        <row r="186">
          <cell r="H186">
            <v>0</v>
          </cell>
        </row>
        <row r="189">
          <cell r="H189">
            <v>0</v>
          </cell>
        </row>
        <row r="192">
          <cell r="H192">
            <v>35</v>
          </cell>
        </row>
        <row r="194">
          <cell r="E194">
            <v>183</v>
          </cell>
        </row>
        <row r="195">
          <cell r="E195">
            <v>1</v>
          </cell>
        </row>
        <row r="196">
          <cell r="E196">
            <v>59</v>
          </cell>
        </row>
        <row r="197">
          <cell r="E197">
            <v>6</v>
          </cell>
        </row>
        <row r="198">
          <cell r="E198">
            <v>0</v>
          </cell>
        </row>
        <row r="199">
          <cell r="E199">
            <v>42</v>
          </cell>
        </row>
        <row r="200">
          <cell r="E200">
            <v>58</v>
          </cell>
        </row>
        <row r="201">
          <cell r="E201">
            <v>0</v>
          </cell>
        </row>
        <row r="204">
          <cell r="H204">
            <v>0</v>
          </cell>
        </row>
        <row r="206">
          <cell r="H206">
            <v>0</v>
          </cell>
        </row>
        <row r="208">
          <cell r="H208">
            <v>408</v>
          </cell>
        </row>
        <row r="209">
          <cell r="H209">
            <v>5</v>
          </cell>
        </row>
        <row r="210">
          <cell r="H210">
            <v>12</v>
          </cell>
        </row>
        <row r="222">
          <cell r="H222">
            <v>0</v>
          </cell>
        </row>
        <row r="223">
          <cell r="H223">
            <v>0</v>
          </cell>
        </row>
        <row r="224">
          <cell r="H224">
            <v>882</v>
          </cell>
        </row>
        <row r="227">
          <cell r="H227">
            <v>114</v>
          </cell>
        </row>
        <row r="228">
          <cell r="H228">
            <v>402</v>
          </cell>
        </row>
        <row r="231">
          <cell r="H231">
            <v>43579</v>
          </cell>
        </row>
        <row r="232">
          <cell r="H232">
            <v>650</v>
          </cell>
        </row>
        <row r="233">
          <cell r="H233">
            <v>2993</v>
          </cell>
        </row>
        <row r="234">
          <cell r="H234">
            <v>842</v>
          </cell>
        </row>
        <row r="235">
          <cell r="H235">
            <v>0</v>
          </cell>
        </row>
        <row r="236">
          <cell r="H236">
            <v>329</v>
          </cell>
        </row>
        <row r="237">
          <cell r="H237">
            <v>778</v>
          </cell>
        </row>
        <row r="238">
          <cell r="C238">
            <v>0</v>
          </cell>
        </row>
        <row r="239">
          <cell r="H239">
            <v>3112</v>
          </cell>
        </row>
        <row r="242">
          <cell r="H242">
            <v>3953</v>
          </cell>
        </row>
        <row r="243">
          <cell r="H243">
            <v>2</v>
          </cell>
        </row>
        <row r="244">
          <cell r="H244">
            <v>1</v>
          </cell>
        </row>
        <row r="245">
          <cell r="H245">
            <v>147</v>
          </cell>
        </row>
        <row r="246">
          <cell r="H246">
            <v>18</v>
          </cell>
        </row>
        <row r="247">
          <cell r="H247">
            <v>18</v>
          </cell>
        </row>
        <row r="248">
          <cell r="H248">
            <v>15</v>
          </cell>
        </row>
        <row r="249">
          <cell r="H249">
            <v>0</v>
          </cell>
        </row>
        <row r="254">
          <cell r="H254">
            <v>3189.8199999999997</v>
          </cell>
        </row>
        <row r="255">
          <cell r="H255">
            <v>3173.8999999999996</v>
          </cell>
        </row>
        <row r="256">
          <cell r="H256">
            <v>106.5</v>
          </cell>
        </row>
        <row r="257">
          <cell r="H257">
            <v>1.75</v>
          </cell>
        </row>
        <row r="258">
          <cell r="H258">
            <v>0</v>
          </cell>
        </row>
        <row r="259">
          <cell r="H259">
            <v>0</v>
          </cell>
        </row>
        <row r="260">
          <cell r="H260">
            <v>0</v>
          </cell>
        </row>
        <row r="261">
          <cell r="H261">
            <v>0</v>
          </cell>
        </row>
        <row r="262">
          <cell r="H262">
            <v>8365</v>
          </cell>
        </row>
        <row r="263">
          <cell r="H263">
            <v>0</v>
          </cell>
        </row>
        <row r="264">
          <cell r="H264">
            <v>0</v>
          </cell>
        </row>
        <row r="267">
          <cell r="H267">
            <v>20850.38</v>
          </cell>
        </row>
        <row r="268">
          <cell r="H268">
            <v>5000</v>
          </cell>
        </row>
      </sheetData>
      <sheetData sheetId="2">
        <row r="3">
          <cell r="BB3">
            <v>49024</v>
          </cell>
          <cell r="BN3">
            <v>12370</v>
          </cell>
          <cell r="BZ3">
            <v>37681</v>
          </cell>
        </row>
        <row r="4">
          <cell r="BB4">
            <v>212</v>
          </cell>
          <cell r="BN4">
            <v>143</v>
          </cell>
          <cell r="BZ4">
            <v>320</v>
          </cell>
        </row>
        <row r="5">
          <cell r="BB5">
            <v>172</v>
          </cell>
          <cell r="BN5">
            <v>86</v>
          </cell>
          <cell r="BZ5">
            <v>124</v>
          </cell>
        </row>
        <row r="6">
          <cell r="BB6">
            <v>266</v>
          </cell>
          <cell r="BN6">
            <v>131</v>
          </cell>
          <cell r="BZ6">
            <v>96</v>
          </cell>
        </row>
        <row r="7">
          <cell r="BB7">
            <v>521</v>
          </cell>
          <cell r="BN7">
            <v>428</v>
          </cell>
          <cell r="BZ7">
            <v>420</v>
          </cell>
        </row>
        <row r="8">
          <cell r="BB8">
            <v>614</v>
          </cell>
          <cell r="BN8">
            <v>250</v>
          </cell>
          <cell r="BZ8">
            <v>286</v>
          </cell>
        </row>
        <row r="9">
          <cell r="BB9">
            <v>235</v>
          </cell>
          <cell r="BN9">
            <v>170</v>
          </cell>
          <cell r="BZ9">
            <v>192</v>
          </cell>
        </row>
        <row r="10">
          <cell r="BB10">
            <v>59</v>
          </cell>
          <cell r="BN10">
            <v>0</v>
          </cell>
          <cell r="BZ10">
            <v>0</v>
          </cell>
        </row>
        <row r="11">
          <cell r="BB11">
            <v>1821</v>
          </cell>
          <cell r="BN11">
            <v>0</v>
          </cell>
          <cell r="BZ11">
            <v>997</v>
          </cell>
        </row>
        <row r="12">
          <cell r="BB12">
            <v>7439</v>
          </cell>
          <cell r="BN12">
            <v>8191</v>
          </cell>
          <cell r="BZ12">
            <v>8834</v>
          </cell>
        </row>
        <row r="13">
          <cell r="BB13">
            <v>5276</v>
          </cell>
          <cell r="BN13">
            <v>6779</v>
          </cell>
          <cell r="BZ13">
            <v>5994</v>
          </cell>
        </row>
        <row r="14">
          <cell r="BB14"/>
          <cell r="BZ14">
            <v>337</v>
          </cell>
        </row>
        <row r="15">
          <cell r="BB15"/>
          <cell r="BZ15"/>
        </row>
        <row r="16">
          <cell r="BB16">
            <v>0</v>
          </cell>
          <cell r="BN16"/>
          <cell r="BZ16"/>
        </row>
        <row r="18">
          <cell r="BB18"/>
          <cell r="BN18">
            <v>2021</v>
          </cell>
          <cell r="BZ18">
            <v>92</v>
          </cell>
        </row>
        <row r="22">
          <cell r="BB22">
            <v>2224</v>
          </cell>
          <cell r="BN22">
            <v>1235</v>
          </cell>
          <cell r="BZ22">
            <v>2942</v>
          </cell>
        </row>
        <row r="23">
          <cell r="BZ23"/>
        </row>
        <row r="24">
          <cell r="BZ24"/>
        </row>
        <row r="25">
          <cell r="BB25">
            <v>11</v>
          </cell>
          <cell r="BN25">
            <v>7</v>
          </cell>
          <cell r="BZ25">
            <v>3</v>
          </cell>
        </row>
        <row r="26">
          <cell r="BB26">
            <v>4</v>
          </cell>
          <cell r="BN26">
            <v>0</v>
          </cell>
          <cell r="BZ26"/>
        </row>
        <row r="27">
          <cell r="BB27"/>
          <cell r="BN27"/>
          <cell r="BZ27"/>
        </row>
        <row r="28">
          <cell r="BB28">
            <v>78</v>
          </cell>
          <cell r="BN28">
            <v>74</v>
          </cell>
          <cell r="BZ28">
            <v>67</v>
          </cell>
        </row>
        <row r="29">
          <cell r="BB29"/>
          <cell r="BN29">
            <v>13</v>
          </cell>
          <cell r="BZ29">
            <v>32</v>
          </cell>
        </row>
        <row r="30">
          <cell r="BZ30"/>
        </row>
        <row r="31">
          <cell r="BZ31"/>
        </row>
        <row r="32">
          <cell r="BZ32"/>
        </row>
        <row r="33">
          <cell r="BB33"/>
          <cell r="BN33">
            <v>67</v>
          </cell>
          <cell r="BZ33">
            <v>97</v>
          </cell>
        </row>
        <row r="34">
          <cell r="BB34">
            <v>4</v>
          </cell>
          <cell r="BN34">
            <v>1</v>
          </cell>
          <cell r="BZ34">
            <v>0</v>
          </cell>
        </row>
        <row r="35">
          <cell r="BB35">
            <v>15</v>
          </cell>
          <cell r="BN35">
            <v>6</v>
          </cell>
          <cell r="BZ35">
            <v>15</v>
          </cell>
        </row>
        <row r="36">
          <cell r="BB36">
            <v>0</v>
          </cell>
          <cell r="BN36"/>
          <cell r="BZ36"/>
        </row>
        <row r="37">
          <cell r="BB37">
            <v>571</v>
          </cell>
          <cell r="BN37">
            <v>165</v>
          </cell>
          <cell r="BZ37">
            <v>57</v>
          </cell>
        </row>
        <row r="38">
          <cell r="BZ38"/>
        </row>
        <row r="39">
          <cell r="BZ39"/>
        </row>
        <row r="41">
          <cell r="BB41">
            <v>0</v>
          </cell>
          <cell r="BN41"/>
          <cell r="BZ41"/>
        </row>
        <row r="42">
          <cell r="BB42">
            <v>41</v>
          </cell>
          <cell r="BN42">
            <v>11</v>
          </cell>
          <cell r="BZ42">
            <v>11</v>
          </cell>
        </row>
        <row r="43">
          <cell r="BB43">
            <v>0</v>
          </cell>
          <cell r="BN43">
            <v>5</v>
          </cell>
          <cell r="BZ43">
            <v>17</v>
          </cell>
        </row>
        <row r="44">
          <cell r="BB44"/>
          <cell r="BN44"/>
          <cell r="BZ44">
            <v>1375</v>
          </cell>
        </row>
        <row r="45">
          <cell r="BB45">
            <v>179</v>
          </cell>
          <cell r="BN45">
            <v>63</v>
          </cell>
          <cell r="BZ45">
            <v>155</v>
          </cell>
        </row>
        <row r="46">
          <cell r="BB46">
            <v>64</v>
          </cell>
          <cell r="BN46">
            <v>25</v>
          </cell>
          <cell r="BZ46">
            <v>27</v>
          </cell>
        </row>
        <row r="47">
          <cell r="BZ47"/>
        </row>
        <row r="48">
          <cell r="BB48">
            <v>3</v>
          </cell>
          <cell r="BN48">
            <v>0</v>
          </cell>
          <cell r="BZ48"/>
        </row>
        <row r="50">
          <cell r="BZ50"/>
        </row>
        <row r="51">
          <cell r="BZ51"/>
        </row>
        <row r="52">
          <cell r="BB52"/>
          <cell r="BN52">
            <v>8</v>
          </cell>
          <cell r="BZ52">
            <v>1</v>
          </cell>
        </row>
        <row r="53">
          <cell r="BB53"/>
          <cell r="BN53">
            <v>44</v>
          </cell>
          <cell r="BZ53"/>
        </row>
        <row r="54">
          <cell r="BB54">
            <v>64</v>
          </cell>
          <cell r="BN54">
            <v>107</v>
          </cell>
          <cell r="BZ54">
            <v>119</v>
          </cell>
        </row>
        <row r="55">
          <cell r="BZ55"/>
        </row>
        <row r="56">
          <cell r="BB56">
            <v>17</v>
          </cell>
          <cell r="BN56">
            <v>0</v>
          </cell>
          <cell r="BZ56">
            <v>9</v>
          </cell>
        </row>
        <row r="57">
          <cell r="BB57">
            <v>74</v>
          </cell>
          <cell r="BN57">
            <v>0</v>
          </cell>
          <cell r="BZ57">
            <v>29</v>
          </cell>
        </row>
        <row r="59">
          <cell r="BZ59"/>
        </row>
        <row r="60">
          <cell r="BZ60"/>
        </row>
        <row r="62">
          <cell r="BB62"/>
          <cell r="BN62"/>
          <cell r="BZ62">
            <v>1280</v>
          </cell>
        </row>
        <row r="63">
          <cell r="BB63">
            <v>167</v>
          </cell>
          <cell r="BN63">
            <v>50</v>
          </cell>
          <cell r="BZ63">
            <v>76</v>
          </cell>
        </row>
        <row r="64">
          <cell r="BB64">
            <v>41</v>
          </cell>
          <cell r="BN64">
            <v>7</v>
          </cell>
          <cell r="BZ64">
            <v>32</v>
          </cell>
        </row>
        <row r="65">
          <cell r="BB65">
            <v>110</v>
          </cell>
          <cell r="BN65">
            <v>165</v>
          </cell>
          <cell r="BZ65">
            <v>147</v>
          </cell>
        </row>
        <row r="71">
          <cell r="BB71">
            <v>4496</v>
          </cell>
          <cell r="BN71">
            <v>5498</v>
          </cell>
          <cell r="BZ71">
            <v>5411</v>
          </cell>
        </row>
        <row r="72">
          <cell r="BB72">
            <v>63</v>
          </cell>
          <cell r="BN72">
            <v>41</v>
          </cell>
          <cell r="BZ72">
            <v>44</v>
          </cell>
        </row>
        <row r="73">
          <cell r="BB73">
            <v>169</v>
          </cell>
          <cell r="BN73">
            <v>162</v>
          </cell>
          <cell r="BZ73">
            <v>145</v>
          </cell>
        </row>
        <row r="74">
          <cell r="BB74">
            <v>229</v>
          </cell>
          <cell r="BN74">
            <v>162</v>
          </cell>
          <cell r="BZ74">
            <v>188</v>
          </cell>
        </row>
        <row r="75">
          <cell r="BB75">
            <v>44</v>
          </cell>
          <cell r="BN75">
            <v>14</v>
          </cell>
          <cell r="BZ75">
            <v>33</v>
          </cell>
        </row>
        <row r="76">
          <cell r="BB76">
            <v>81</v>
          </cell>
          <cell r="BN76">
            <v>61</v>
          </cell>
          <cell r="BZ76">
            <v>55</v>
          </cell>
        </row>
        <row r="77">
          <cell r="BB77">
            <v>70</v>
          </cell>
          <cell r="BN77">
            <v>72</v>
          </cell>
          <cell r="BZ77">
            <v>93</v>
          </cell>
        </row>
        <row r="78">
          <cell r="BB78">
            <v>15</v>
          </cell>
          <cell r="BN78">
            <v>0</v>
          </cell>
          <cell r="BZ78">
            <v>0</v>
          </cell>
        </row>
        <row r="80">
          <cell r="BB80">
            <v>6106</v>
          </cell>
          <cell r="BN80">
            <v>5309</v>
          </cell>
          <cell r="BZ80">
            <v>5554</v>
          </cell>
        </row>
        <row r="81">
          <cell r="BB81">
            <v>119</v>
          </cell>
          <cell r="BN81">
            <v>70</v>
          </cell>
          <cell r="BZ81">
            <v>100</v>
          </cell>
        </row>
        <row r="82">
          <cell r="BB82">
            <v>127</v>
          </cell>
          <cell r="BN82">
            <v>91</v>
          </cell>
          <cell r="BZ82">
            <v>79</v>
          </cell>
        </row>
        <row r="83">
          <cell r="BB83">
            <v>158</v>
          </cell>
          <cell r="BN83">
            <v>198</v>
          </cell>
          <cell r="BZ83">
            <v>130</v>
          </cell>
        </row>
        <row r="84">
          <cell r="BB84">
            <v>21</v>
          </cell>
          <cell r="BN84">
            <v>31</v>
          </cell>
          <cell r="BZ84">
            <v>16</v>
          </cell>
        </row>
        <row r="85">
          <cell r="BB85">
            <v>122</v>
          </cell>
          <cell r="BN85">
            <v>106</v>
          </cell>
          <cell r="BZ85">
            <v>95</v>
          </cell>
        </row>
        <row r="86">
          <cell r="BB86">
            <v>59</v>
          </cell>
          <cell r="BN86">
            <v>43</v>
          </cell>
          <cell r="BZ86">
            <v>24</v>
          </cell>
        </row>
        <row r="87">
          <cell r="BB87">
            <v>15</v>
          </cell>
          <cell r="BN87">
            <v>0</v>
          </cell>
          <cell r="BZ87">
            <v>0</v>
          </cell>
        </row>
        <row r="88">
          <cell r="BB88">
            <v>10446</v>
          </cell>
          <cell r="BN88">
            <v>10308</v>
          </cell>
          <cell r="BZ88">
            <v>10309</v>
          </cell>
        </row>
        <row r="91">
          <cell r="BB91">
            <v>32</v>
          </cell>
          <cell r="BN91"/>
          <cell r="BZ91">
            <v>22</v>
          </cell>
        </row>
        <row r="92">
          <cell r="BB92">
            <v>26</v>
          </cell>
          <cell r="BN92"/>
          <cell r="BZ92">
            <v>50</v>
          </cell>
        </row>
        <row r="93">
          <cell r="BB93">
            <v>0</v>
          </cell>
          <cell r="BN93"/>
          <cell r="BZ93">
            <v>0</v>
          </cell>
        </row>
        <row r="94">
          <cell r="BB94">
            <v>3</v>
          </cell>
          <cell r="BN94"/>
          <cell r="BZ94">
            <v>0</v>
          </cell>
        </row>
        <row r="95">
          <cell r="BB95">
            <v>32</v>
          </cell>
          <cell r="BN95"/>
          <cell r="BZ95">
            <v>17</v>
          </cell>
        </row>
        <row r="96">
          <cell r="BB96">
            <v>43</v>
          </cell>
          <cell r="BN96"/>
          <cell r="BZ96">
            <v>30</v>
          </cell>
        </row>
        <row r="97">
          <cell r="BB97">
            <v>3</v>
          </cell>
          <cell r="BN97"/>
          <cell r="BZ97">
            <v>1</v>
          </cell>
        </row>
        <row r="98">
          <cell r="BB98">
            <v>2</v>
          </cell>
          <cell r="BN98"/>
          <cell r="BZ98">
            <v>5</v>
          </cell>
        </row>
        <row r="101">
          <cell r="BB101">
            <v>2107</v>
          </cell>
          <cell r="BN101"/>
          <cell r="BZ101"/>
        </row>
        <row r="102">
          <cell r="BB102">
            <v>981</v>
          </cell>
          <cell r="BN102"/>
          <cell r="BZ102">
            <v>858</v>
          </cell>
        </row>
        <row r="103">
          <cell r="BB103">
            <v>227</v>
          </cell>
          <cell r="BN103"/>
          <cell r="BZ103"/>
        </row>
        <row r="104">
          <cell r="BB104">
            <v>233</v>
          </cell>
          <cell r="BN104"/>
          <cell r="BZ104">
            <v>60</v>
          </cell>
        </row>
        <row r="105">
          <cell r="BB105">
            <v>184</v>
          </cell>
          <cell r="BN105"/>
          <cell r="BZ105">
            <v>58</v>
          </cell>
        </row>
        <row r="106">
          <cell r="BB106">
            <v>8245</v>
          </cell>
          <cell r="BN106"/>
          <cell r="BZ106">
            <v>69746</v>
          </cell>
        </row>
        <row r="107">
          <cell r="BB107">
            <v>8</v>
          </cell>
          <cell r="BN107"/>
          <cell r="BZ107">
            <v>1</v>
          </cell>
        </row>
        <row r="108">
          <cell r="BB108">
            <v>26</v>
          </cell>
          <cell r="BN108"/>
          <cell r="BZ108">
            <v>7</v>
          </cell>
        </row>
        <row r="109">
          <cell r="BB109">
            <v>37</v>
          </cell>
          <cell r="BN109">
            <v>7</v>
          </cell>
          <cell r="BZ109">
            <v>8</v>
          </cell>
        </row>
        <row r="110">
          <cell r="BB110">
            <v>6</v>
          </cell>
          <cell r="BN110"/>
          <cell r="BZ110">
            <v>0</v>
          </cell>
        </row>
        <row r="111">
          <cell r="BB111">
            <v>22</v>
          </cell>
          <cell r="BN111"/>
          <cell r="BZ111">
            <v>6</v>
          </cell>
        </row>
        <row r="112">
          <cell r="BB112">
            <v>30</v>
          </cell>
          <cell r="BN112">
            <v>8</v>
          </cell>
          <cell r="BZ112">
            <v>20</v>
          </cell>
        </row>
        <row r="113">
          <cell r="BB113">
            <v>36</v>
          </cell>
          <cell r="BN113"/>
          <cell r="BZ113"/>
        </row>
        <row r="117">
          <cell r="BB117" t="str">
            <v>unavailable</v>
          </cell>
          <cell r="BN117">
            <v>11193</v>
          </cell>
          <cell r="BZ117">
            <v>12968</v>
          </cell>
        </row>
        <row r="118">
          <cell r="BB118" t="str">
            <v>unavailable</v>
          </cell>
          <cell r="BN118">
            <v>7891</v>
          </cell>
          <cell r="BZ118">
            <v>7614</v>
          </cell>
        </row>
        <row r="119">
          <cell r="BB119">
            <v>95</v>
          </cell>
          <cell r="BN119"/>
          <cell r="BZ119">
            <v>0</v>
          </cell>
        </row>
        <row r="120">
          <cell r="BB120">
            <v>33357</v>
          </cell>
          <cell r="BN120"/>
          <cell r="BZ120">
            <v>33583</v>
          </cell>
        </row>
        <row r="121">
          <cell r="BB121">
            <v>159</v>
          </cell>
          <cell r="BN121"/>
          <cell r="BZ121">
            <v>203</v>
          </cell>
        </row>
        <row r="122">
          <cell r="BB122">
            <v>732</v>
          </cell>
          <cell r="BN122"/>
          <cell r="BZ122">
            <v>435</v>
          </cell>
        </row>
        <row r="125">
          <cell r="BB125">
            <v>432</v>
          </cell>
          <cell r="BN125"/>
          <cell r="BZ125"/>
        </row>
        <row r="126">
          <cell r="BB126">
            <v>688</v>
          </cell>
          <cell r="BN126"/>
          <cell r="BZ126"/>
        </row>
        <row r="127">
          <cell r="BB127">
            <v>5491</v>
          </cell>
          <cell r="BN127">
            <v>974</v>
          </cell>
          <cell r="BZ127">
            <v>7258</v>
          </cell>
        </row>
        <row r="128">
          <cell r="BB128">
            <v>1565</v>
          </cell>
          <cell r="BN128">
            <v>71</v>
          </cell>
          <cell r="BZ128">
            <v>895</v>
          </cell>
        </row>
        <row r="129">
          <cell r="BB129">
            <v>92</v>
          </cell>
          <cell r="BN129">
            <v>10</v>
          </cell>
          <cell r="BZ129">
            <v>88</v>
          </cell>
        </row>
        <row r="130">
          <cell r="BB130">
            <v>14</v>
          </cell>
          <cell r="BN130"/>
          <cell r="BZ130">
            <v>10</v>
          </cell>
        </row>
        <row r="131">
          <cell r="BB131">
            <v>16</v>
          </cell>
          <cell r="BN131">
            <v>17</v>
          </cell>
          <cell r="BZ131">
            <v>13</v>
          </cell>
        </row>
        <row r="132">
          <cell r="BB132">
            <v>11</v>
          </cell>
          <cell r="BN132"/>
          <cell r="BZ132">
            <v>9</v>
          </cell>
        </row>
        <row r="133">
          <cell r="BB133">
            <v>49</v>
          </cell>
          <cell r="BN133">
            <v>25</v>
          </cell>
          <cell r="BZ133">
            <v>25</v>
          </cell>
        </row>
        <row r="134">
          <cell r="BB134">
            <v>17</v>
          </cell>
          <cell r="BN134">
            <v>24</v>
          </cell>
          <cell r="BZ134">
            <v>28</v>
          </cell>
        </row>
        <row r="135">
          <cell r="BB135">
            <v>144</v>
          </cell>
          <cell r="BN135"/>
          <cell r="BZ135">
            <v>30</v>
          </cell>
        </row>
        <row r="136">
          <cell r="BB136">
            <v>42</v>
          </cell>
          <cell r="BN136"/>
          <cell r="BZ136"/>
        </row>
        <row r="137">
          <cell r="BB137">
            <v>0</v>
          </cell>
          <cell r="BN137"/>
          <cell r="BZ137"/>
        </row>
        <row r="141">
          <cell r="BB141">
            <v>15</v>
          </cell>
          <cell r="BN141"/>
          <cell r="BZ141">
            <v>4</v>
          </cell>
        </row>
        <row r="142">
          <cell r="BB142">
            <v>68</v>
          </cell>
          <cell r="BN142"/>
          <cell r="BZ142">
            <v>51</v>
          </cell>
        </row>
        <row r="143">
          <cell r="BB143">
            <v>87</v>
          </cell>
          <cell r="BN143"/>
          <cell r="BZ143">
            <v>76</v>
          </cell>
        </row>
        <row r="146">
          <cell r="BB146">
            <v>0</v>
          </cell>
          <cell r="BN146"/>
          <cell r="BZ146">
            <v>50</v>
          </cell>
        </row>
        <row r="147">
          <cell r="BB147">
            <v>35</v>
          </cell>
          <cell r="BN147"/>
          <cell r="BZ147">
            <v>64</v>
          </cell>
        </row>
        <row r="150">
          <cell r="BB150">
            <v>26433</v>
          </cell>
          <cell r="BN150"/>
          <cell r="BZ150"/>
        </row>
        <row r="151">
          <cell r="BB151">
            <v>825</v>
          </cell>
          <cell r="BN151"/>
          <cell r="BZ151">
            <v>102</v>
          </cell>
        </row>
        <row r="152">
          <cell r="BB152">
            <v>282</v>
          </cell>
          <cell r="BN152"/>
          <cell r="BZ152">
            <v>106</v>
          </cell>
        </row>
        <row r="153">
          <cell r="BB153">
            <v>630</v>
          </cell>
          <cell r="BN153">
            <v>71</v>
          </cell>
          <cell r="BZ153">
            <v>241</v>
          </cell>
        </row>
        <row r="154">
          <cell r="BB154">
            <v>501</v>
          </cell>
          <cell r="BN154"/>
          <cell r="BZ154">
            <v>12</v>
          </cell>
        </row>
        <row r="155">
          <cell r="BB155">
            <v>322</v>
          </cell>
          <cell r="BN155"/>
          <cell r="BZ155">
            <v>103</v>
          </cell>
        </row>
        <row r="156">
          <cell r="BB156">
            <v>218</v>
          </cell>
          <cell r="BN156">
            <v>142</v>
          </cell>
          <cell r="BZ156">
            <v>137</v>
          </cell>
        </row>
        <row r="157">
          <cell r="BB157">
            <v>80</v>
          </cell>
          <cell r="BN157"/>
          <cell r="BZ157"/>
        </row>
        <row r="162">
          <cell r="BN162"/>
          <cell r="BZ162"/>
        </row>
        <row r="163">
          <cell r="BB163">
            <v>134</v>
          </cell>
          <cell r="BN163"/>
          <cell r="BZ163"/>
        </row>
        <row r="164">
          <cell r="BN164"/>
          <cell r="BZ164"/>
        </row>
        <row r="165">
          <cell r="BB165">
            <v>976</v>
          </cell>
          <cell r="BN165"/>
          <cell r="BZ165"/>
        </row>
        <row r="166">
          <cell r="BN166"/>
          <cell r="BZ166"/>
        </row>
        <row r="167">
          <cell r="BB167">
            <v>40</v>
          </cell>
          <cell r="BN167"/>
          <cell r="BZ167"/>
        </row>
        <row r="168">
          <cell r="BN168"/>
          <cell r="BZ168"/>
        </row>
        <row r="169">
          <cell r="BB169">
            <v>40</v>
          </cell>
          <cell r="BN169"/>
          <cell r="BZ169"/>
        </row>
        <row r="170">
          <cell r="BB170">
            <v>317</v>
          </cell>
          <cell r="BN170"/>
          <cell r="BZ170"/>
        </row>
        <row r="171">
          <cell r="BB171">
            <v>24</v>
          </cell>
          <cell r="BN171"/>
          <cell r="BZ171"/>
        </row>
        <row r="172">
          <cell r="BN172"/>
          <cell r="BZ172"/>
        </row>
        <row r="173">
          <cell r="BN173">
            <v>9</v>
          </cell>
          <cell r="BZ173">
            <v>9</v>
          </cell>
        </row>
        <row r="174">
          <cell r="BB174">
            <v>58</v>
          </cell>
          <cell r="BN174">
            <v>48</v>
          </cell>
          <cell r="BZ174">
            <v>37</v>
          </cell>
        </row>
        <row r="176">
          <cell r="BN176">
            <v>1</v>
          </cell>
          <cell r="BZ176">
            <v>4</v>
          </cell>
        </row>
        <row r="177">
          <cell r="BB177">
            <v>0</v>
          </cell>
          <cell r="BN177"/>
          <cell r="BZ177">
            <v>1</v>
          </cell>
        </row>
        <row r="179">
          <cell r="BN179"/>
          <cell r="BZ179">
            <v>1</v>
          </cell>
        </row>
        <row r="180">
          <cell r="BB180">
            <v>59</v>
          </cell>
          <cell r="BN180"/>
          <cell r="BZ180">
            <v>30</v>
          </cell>
        </row>
        <row r="182">
          <cell r="BN182"/>
          <cell r="BZ182"/>
        </row>
        <row r="183">
          <cell r="BB183">
            <v>301</v>
          </cell>
          <cell r="BN183"/>
          <cell r="BZ183"/>
        </row>
        <row r="185">
          <cell r="BN185"/>
          <cell r="BZ185"/>
        </row>
        <row r="186">
          <cell r="BB186">
            <v>0</v>
          </cell>
          <cell r="BN186"/>
          <cell r="BZ186"/>
        </row>
        <row r="188">
          <cell r="BN188"/>
          <cell r="BZ188"/>
        </row>
        <row r="189">
          <cell r="BB189">
            <v>0</v>
          </cell>
          <cell r="BN189"/>
          <cell r="BZ189"/>
        </row>
        <row r="191">
          <cell r="BN191">
            <v>4</v>
          </cell>
          <cell r="BZ191"/>
        </row>
        <row r="192">
          <cell r="BB192">
            <v>10</v>
          </cell>
          <cell r="BN192">
            <v>5</v>
          </cell>
          <cell r="BZ192"/>
        </row>
        <row r="194">
          <cell r="BB194">
            <v>15</v>
          </cell>
          <cell r="BN194">
            <v>15</v>
          </cell>
          <cell r="BZ194">
            <v>15</v>
          </cell>
        </row>
        <row r="195">
          <cell r="BB195">
            <v>0</v>
          </cell>
          <cell r="BN195"/>
          <cell r="BZ195"/>
        </row>
        <row r="196">
          <cell r="BB196">
            <v>18</v>
          </cell>
          <cell r="BN196"/>
          <cell r="BZ196">
            <v>6</v>
          </cell>
        </row>
        <row r="197">
          <cell r="BB197">
            <v>0</v>
          </cell>
          <cell r="BN197"/>
          <cell r="BZ197"/>
        </row>
        <row r="198">
          <cell r="BB198">
            <v>0</v>
          </cell>
          <cell r="BN198"/>
          <cell r="BZ198"/>
        </row>
        <row r="199">
          <cell r="BB199">
            <v>5</v>
          </cell>
          <cell r="BN199"/>
          <cell r="BZ199"/>
        </row>
        <row r="200">
          <cell r="BB200">
            <v>5</v>
          </cell>
          <cell r="BN200">
            <v>4</v>
          </cell>
          <cell r="BZ200">
            <v>3</v>
          </cell>
        </row>
        <row r="201">
          <cell r="BB201">
            <v>0</v>
          </cell>
          <cell r="BN201"/>
          <cell r="BZ201"/>
        </row>
        <row r="203">
          <cell r="BN203"/>
          <cell r="BZ203"/>
        </row>
        <row r="204">
          <cell r="BB204">
            <v>10</v>
          </cell>
          <cell r="BN204"/>
          <cell r="BZ204"/>
        </row>
        <row r="205">
          <cell r="BN205"/>
          <cell r="BZ205"/>
        </row>
        <row r="206">
          <cell r="BB206">
            <v>184</v>
          </cell>
          <cell r="BN206"/>
          <cell r="BZ206"/>
        </row>
        <row r="207">
          <cell r="BN207">
            <v>2</v>
          </cell>
          <cell r="BZ207">
            <v>19</v>
          </cell>
        </row>
        <row r="208">
          <cell r="BB208">
            <v>269</v>
          </cell>
          <cell r="BN208">
            <v>15</v>
          </cell>
          <cell r="BZ208">
            <v>196</v>
          </cell>
        </row>
        <row r="209">
          <cell r="BB209">
            <v>18</v>
          </cell>
          <cell r="BN209"/>
          <cell r="BZ209">
            <v>5</v>
          </cell>
        </row>
        <row r="210">
          <cell r="BB210">
            <v>12</v>
          </cell>
          <cell r="BN210"/>
          <cell r="BZ210">
            <v>12</v>
          </cell>
        </row>
        <row r="222">
          <cell r="BB222">
            <v>22</v>
          </cell>
          <cell r="BN222"/>
          <cell r="BZ222"/>
        </row>
        <row r="223">
          <cell r="BB223">
            <v>13</v>
          </cell>
          <cell r="BN223"/>
          <cell r="BZ223"/>
        </row>
        <row r="224">
          <cell r="BB224">
            <v>293</v>
          </cell>
          <cell r="BN224"/>
          <cell r="BZ224">
            <v>208</v>
          </cell>
        </row>
        <row r="227">
          <cell r="BB227">
            <v>76</v>
          </cell>
          <cell r="BN227"/>
          <cell r="BZ227">
            <v>38</v>
          </cell>
        </row>
        <row r="228">
          <cell r="BB228">
            <v>62</v>
          </cell>
          <cell r="BN228"/>
          <cell r="BZ228">
            <v>167</v>
          </cell>
        </row>
        <row r="231">
          <cell r="BB231">
            <v>1416</v>
          </cell>
          <cell r="BN231">
            <v>1343</v>
          </cell>
          <cell r="BZ231">
            <v>16000</v>
          </cell>
        </row>
        <row r="232">
          <cell r="BB232">
            <v>260</v>
          </cell>
          <cell r="BN232">
            <v>129</v>
          </cell>
          <cell r="BZ232">
            <v>88</v>
          </cell>
        </row>
        <row r="233">
          <cell r="BB233">
            <v>1011</v>
          </cell>
          <cell r="BN233">
            <v>1114</v>
          </cell>
          <cell r="BZ233">
            <v>1017</v>
          </cell>
        </row>
        <row r="234">
          <cell r="BB234">
            <v>265</v>
          </cell>
          <cell r="BN234">
            <v>253</v>
          </cell>
          <cell r="BZ234">
            <v>359</v>
          </cell>
        </row>
        <row r="235">
          <cell r="BB235">
            <v>32</v>
          </cell>
        </row>
        <row r="236">
          <cell r="BB236">
            <v>248</v>
          </cell>
          <cell r="BN236">
            <v>64</v>
          </cell>
          <cell r="BZ236">
            <v>85</v>
          </cell>
        </row>
        <row r="237">
          <cell r="BB237">
            <v>561</v>
          </cell>
          <cell r="BN237">
            <v>319</v>
          </cell>
          <cell r="BZ237">
            <v>165</v>
          </cell>
        </row>
        <row r="238">
          <cell r="BZ238"/>
        </row>
        <row r="239">
          <cell r="BB239">
            <v>1114</v>
          </cell>
          <cell r="BN239">
            <v>640</v>
          </cell>
          <cell r="BZ239">
            <v>669</v>
          </cell>
        </row>
        <row r="242">
          <cell r="BB242">
            <v>553</v>
          </cell>
          <cell r="BN242">
            <v>189</v>
          </cell>
          <cell r="BZ242">
            <v>791</v>
          </cell>
        </row>
        <row r="243">
          <cell r="BB243">
            <v>0</v>
          </cell>
          <cell r="BN243">
            <v>1</v>
          </cell>
          <cell r="BZ243">
            <v>1</v>
          </cell>
        </row>
        <row r="244">
          <cell r="BB244">
            <v>0</v>
          </cell>
          <cell r="BN244">
            <v>2</v>
          </cell>
          <cell r="BZ244">
            <v>0</v>
          </cell>
        </row>
        <row r="245">
          <cell r="BB245">
            <v>4</v>
          </cell>
          <cell r="BN245">
            <v>3</v>
          </cell>
          <cell r="BZ245">
            <v>15</v>
          </cell>
        </row>
        <row r="246">
          <cell r="BB246">
            <v>0</v>
          </cell>
          <cell r="BN246">
            <v>8</v>
          </cell>
          <cell r="BZ246">
            <v>2</v>
          </cell>
        </row>
        <row r="247">
          <cell r="BB247">
            <v>3</v>
          </cell>
          <cell r="BN247">
            <v>4</v>
          </cell>
          <cell r="BZ247">
            <v>2</v>
          </cell>
        </row>
        <row r="248">
          <cell r="BB248">
            <v>2</v>
          </cell>
          <cell r="BN248">
            <v>1</v>
          </cell>
          <cell r="BZ248">
            <v>4</v>
          </cell>
        </row>
        <row r="249">
          <cell r="BB249">
            <v>0</v>
          </cell>
          <cell r="BN249">
            <v>0</v>
          </cell>
          <cell r="BZ249">
            <v>0</v>
          </cell>
        </row>
        <row r="254">
          <cell r="BB254">
            <v>2636.85</v>
          </cell>
          <cell r="BN254"/>
          <cell r="BW254">
            <v>579.25</v>
          </cell>
          <cell r="BX254">
            <v>1070.77</v>
          </cell>
          <cell r="BY254">
            <v>843.3</v>
          </cell>
          <cell r="BZ254">
            <v>696.5</v>
          </cell>
          <cell r="CA254"/>
          <cell r="CB254"/>
          <cell r="CC254"/>
          <cell r="CD254"/>
          <cell r="CE254"/>
          <cell r="CF254"/>
          <cell r="CG254"/>
          <cell r="CH254"/>
        </row>
        <row r="255">
          <cell r="BB255">
            <v>1261.33</v>
          </cell>
          <cell r="BN255">
            <v>480.39</v>
          </cell>
          <cell r="BW255">
            <v>565.80999999999995</v>
          </cell>
          <cell r="BX255">
            <v>616.97</v>
          </cell>
          <cell r="BY255">
            <v>895.29</v>
          </cell>
          <cell r="BZ255">
            <v>1095.83</v>
          </cell>
          <cell r="CA255"/>
          <cell r="CB255"/>
          <cell r="CC255"/>
          <cell r="CD255"/>
          <cell r="CE255"/>
          <cell r="CF255"/>
          <cell r="CG255"/>
          <cell r="CH255"/>
        </row>
        <row r="256">
          <cell r="BB256">
            <v>35</v>
          </cell>
          <cell r="BN256"/>
          <cell r="BW256">
            <v>0</v>
          </cell>
          <cell r="BX256">
            <v>30</v>
          </cell>
          <cell r="BY256">
            <v>69</v>
          </cell>
          <cell r="BZ256">
            <v>7.5</v>
          </cell>
          <cell r="CA256"/>
          <cell r="CB256"/>
          <cell r="CC256"/>
          <cell r="CD256"/>
          <cell r="CE256"/>
          <cell r="CF256"/>
          <cell r="CG256"/>
          <cell r="CH256"/>
        </row>
        <row r="257">
          <cell r="BB257">
            <v>14</v>
          </cell>
          <cell r="BN257"/>
          <cell r="BW257">
            <v>1.5</v>
          </cell>
          <cell r="BX257">
            <v>0.25</v>
          </cell>
          <cell r="BY257"/>
          <cell r="BZ257"/>
          <cell r="CA257"/>
          <cell r="CB257"/>
          <cell r="CC257"/>
          <cell r="CD257"/>
          <cell r="CE257"/>
          <cell r="CF257"/>
          <cell r="CG257"/>
          <cell r="CH257"/>
        </row>
        <row r="258">
          <cell r="BB258">
            <v>583.1</v>
          </cell>
          <cell r="BN258"/>
          <cell r="BW258"/>
          <cell r="BX258"/>
          <cell r="BY258"/>
          <cell r="BZ258"/>
          <cell r="CA258"/>
          <cell r="CB258"/>
          <cell r="CC258"/>
          <cell r="CD258"/>
          <cell r="CE258"/>
          <cell r="CF258"/>
          <cell r="CG258"/>
          <cell r="CH258"/>
        </row>
        <row r="259">
          <cell r="BB259">
            <v>119.55</v>
          </cell>
          <cell r="BN259">
            <v>21.75</v>
          </cell>
          <cell r="BW259"/>
          <cell r="BX259"/>
          <cell r="BY259"/>
          <cell r="BZ259"/>
          <cell r="CA259"/>
          <cell r="CB259"/>
          <cell r="CC259"/>
          <cell r="CD259"/>
          <cell r="CE259"/>
          <cell r="CF259"/>
          <cell r="CG259"/>
          <cell r="CH259"/>
        </row>
        <row r="260">
          <cell r="BB260"/>
          <cell r="BN260"/>
          <cell r="BW260"/>
          <cell r="BX260"/>
          <cell r="BY260"/>
          <cell r="BZ260"/>
          <cell r="CA260"/>
          <cell r="CB260"/>
          <cell r="CC260"/>
          <cell r="CD260"/>
          <cell r="CE260"/>
          <cell r="CF260"/>
          <cell r="CG260"/>
          <cell r="CH260"/>
        </row>
        <row r="261">
          <cell r="BB261">
            <v>40</v>
          </cell>
          <cell r="BN261"/>
          <cell r="BW261"/>
          <cell r="BX261"/>
          <cell r="BY261"/>
          <cell r="BZ261"/>
          <cell r="CA261"/>
          <cell r="CB261"/>
          <cell r="CC261"/>
          <cell r="CD261"/>
          <cell r="CE261"/>
          <cell r="CF261"/>
          <cell r="CG261"/>
          <cell r="CH261"/>
        </row>
        <row r="262">
          <cell r="BB262">
            <v>2020</v>
          </cell>
          <cell r="BN262">
            <v>210</v>
          </cell>
          <cell r="BW262">
            <v>1785</v>
          </cell>
          <cell r="BX262">
            <v>3010</v>
          </cell>
          <cell r="BY262">
            <v>1715</v>
          </cell>
          <cell r="BZ262">
            <v>1855</v>
          </cell>
          <cell r="CA262"/>
          <cell r="CB262"/>
          <cell r="CC262"/>
          <cell r="CD262"/>
          <cell r="CE262"/>
          <cell r="CF262"/>
          <cell r="CG262"/>
          <cell r="CH262"/>
        </row>
        <row r="263">
          <cell r="BB263"/>
          <cell r="BN263"/>
          <cell r="BW263"/>
          <cell r="BX263"/>
          <cell r="BY263"/>
          <cell r="BZ263"/>
          <cell r="CA263"/>
          <cell r="CB263"/>
          <cell r="CC263"/>
          <cell r="CD263"/>
          <cell r="CE263"/>
          <cell r="CF263"/>
          <cell r="CG263"/>
          <cell r="CH263"/>
        </row>
        <row r="264">
          <cell r="BB264">
            <v>50</v>
          </cell>
          <cell r="BN264">
            <v>10</v>
          </cell>
          <cell r="BW264"/>
          <cell r="BX264"/>
          <cell r="BY264"/>
          <cell r="BZ264"/>
          <cell r="CA264"/>
          <cell r="CB264"/>
          <cell r="CC264"/>
          <cell r="CD264"/>
          <cell r="CE264"/>
          <cell r="CF264"/>
          <cell r="CG264"/>
          <cell r="CH264"/>
        </row>
        <row r="267">
          <cell r="BB267">
            <v>6239.79</v>
          </cell>
          <cell r="BN267">
            <v>32962.78</v>
          </cell>
          <cell r="BZ267">
            <v>3922.8</v>
          </cell>
        </row>
        <row r="268">
          <cell r="BB268"/>
          <cell r="BN268"/>
          <cell r="BW268">
            <v>5000</v>
          </cell>
          <cell r="BX268">
            <v>0</v>
          </cell>
          <cell r="BY268"/>
          <cell r="BZ268"/>
          <cell r="CA268"/>
          <cell r="CB268"/>
          <cell r="CC268"/>
          <cell r="CD268"/>
          <cell r="CE268"/>
          <cell r="CF268"/>
          <cell r="CG268"/>
          <cell r="CH268"/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256"/>
  <sheetViews>
    <sheetView view="pageLayout" topLeftCell="A204" zoomScale="70" zoomScaleNormal="100" zoomScaleSheetLayoutView="100" zoomScalePageLayoutView="70" workbookViewId="0">
      <selection activeCell="J5" sqref="J5:K17"/>
    </sheetView>
  </sheetViews>
  <sheetFormatPr defaultRowHeight="15" x14ac:dyDescent="0.25"/>
  <cols>
    <col min="1" max="1" width="38.85546875" customWidth="1"/>
    <col min="2" max="2" width="10.5703125" customWidth="1"/>
    <col min="3" max="3" width="9.140625" customWidth="1"/>
    <col min="4" max="4" width="12.5703125" bestFit="1" customWidth="1"/>
    <col min="5" max="5" width="14.28515625" bestFit="1" customWidth="1"/>
    <col min="6" max="6" width="14.42578125" style="96" customWidth="1"/>
    <col min="7" max="7" width="12.42578125" style="96" bestFit="1" customWidth="1"/>
    <col min="8" max="8" width="17.28515625" bestFit="1" customWidth="1"/>
  </cols>
  <sheetData>
    <row r="1" spans="1:10" x14ac:dyDescent="0.25">
      <c r="A1" s="1"/>
      <c r="B1" s="2" t="s">
        <v>0</v>
      </c>
      <c r="C1" s="1"/>
      <c r="D1" s="1"/>
      <c r="E1" s="1"/>
      <c r="F1" s="3"/>
      <c r="G1" s="3"/>
      <c r="H1" s="4"/>
    </row>
    <row r="2" spans="1:10" x14ac:dyDescent="0.25">
      <c r="A2" s="5" t="s">
        <v>1</v>
      </c>
      <c r="B2" s="6" t="s">
        <v>2</v>
      </c>
      <c r="C2" s="6"/>
      <c r="D2" s="1"/>
      <c r="E2" s="1"/>
      <c r="F2" s="7"/>
      <c r="G2" s="7"/>
      <c r="H2" s="4"/>
    </row>
    <row r="3" spans="1:10" x14ac:dyDescent="0.25">
      <c r="A3" s="4"/>
      <c r="B3" s="4"/>
      <c r="C3" s="4"/>
      <c r="D3" s="8" t="s">
        <v>3</v>
      </c>
      <c r="E3" s="8" t="s">
        <v>4</v>
      </c>
      <c r="F3" s="9" t="s">
        <v>5</v>
      </c>
      <c r="G3" s="9" t="s">
        <v>5</v>
      </c>
      <c r="H3" s="10" t="s">
        <v>6</v>
      </c>
    </row>
    <row r="4" spans="1:10" x14ac:dyDescent="0.25">
      <c r="A4" s="4"/>
      <c r="B4" s="4"/>
      <c r="C4" s="11"/>
      <c r="D4" s="8" t="s">
        <v>7</v>
      </c>
      <c r="E4" s="8" t="s">
        <v>8</v>
      </c>
      <c r="F4" s="9" t="s">
        <v>9</v>
      </c>
      <c r="G4" s="8">
        <v>2019</v>
      </c>
      <c r="H4" s="8" t="s">
        <v>10</v>
      </c>
    </row>
    <row r="5" spans="1:10" x14ac:dyDescent="0.25">
      <c r="A5" s="2" t="s">
        <v>11</v>
      </c>
      <c r="B5" s="4"/>
      <c r="C5" s="11"/>
      <c r="D5" s="11"/>
      <c r="E5" s="11"/>
      <c r="F5" s="7"/>
      <c r="G5" s="7"/>
      <c r="H5" s="12"/>
      <c r="J5" s="13"/>
    </row>
    <row r="6" spans="1:10" x14ac:dyDescent="0.25">
      <c r="A6" s="14" t="s">
        <v>12</v>
      </c>
      <c r="B6" s="15"/>
      <c r="C6" s="16"/>
      <c r="D6" s="17">
        <f>[1]Monthly!BZ3</f>
        <v>37681</v>
      </c>
      <c r="E6" s="17">
        <f>[1]Fiscal!H3</f>
        <v>164363</v>
      </c>
      <c r="F6" s="18">
        <f>[1]Monthly!BN3</f>
        <v>12370</v>
      </c>
      <c r="G6" s="18">
        <f>[1]Monthly!BB3</f>
        <v>49024</v>
      </c>
      <c r="H6" s="19">
        <f t="shared" ref="H6:H20" si="0">(+D6-G6)/G6</f>
        <v>-0.2313764686684073</v>
      </c>
    </row>
    <row r="7" spans="1:10" x14ac:dyDescent="0.25">
      <c r="A7" s="14" t="s">
        <v>13</v>
      </c>
      <c r="B7" s="15"/>
      <c r="C7" s="16"/>
      <c r="D7" s="17">
        <f>[1]Monthly!BZ4</f>
        <v>320</v>
      </c>
      <c r="E7" s="17">
        <f>[1]Fiscal!H4</f>
        <v>1595</v>
      </c>
      <c r="F7" s="18">
        <f>[1]Monthly!BN4</f>
        <v>143</v>
      </c>
      <c r="G7" s="18">
        <f>[1]Monthly!BB4</f>
        <v>212</v>
      </c>
      <c r="H7" s="19">
        <f t="shared" si="0"/>
        <v>0.50943396226415094</v>
      </c>
    </row>
    <row r="8" spans="1:10" x14ac:dyDescent="0.25">
      <c r="A8" s="14" t="s">
        <v>14</v>
      </c>
      <c r="B8" s="15"/>
      <c r="C8" s="16"/>
      <c r="D8" s="17">
        <f>[1]Monthly!BZ5</f>
        <v>124</v>
      </c>
      <c r="E8" s="17">
        <f>[1]Fiscal!H5</f>
        <v>674</v>
      </c>
      <c r="F8" s="18">
        <f>[1]Monthly!BN5</f>
        <v>86</v>
      </c>
      <c r="G8" s="18">
        <f>[1]Monthly!BB5</f>
        <v>172</v>
      </c>
      <c r="H8" s="19">
        <f t="shared" si="0"/>
        <v>-0.27906976744186046</v>
      </c>
    </row>
    <row r="9" spans="1:10" x14ac:dyDescent="0.25">
      <c r="A9" s="14" t="s">
        <v>15</v>
      </c>
      <c r="B9" s="15"/>
      <c r="C9" s="16"/>
      <c r="D9" s="17">
        <f>[1]Monthly!BZ6</f>
        <v>96</v>
      </c>
      <c r="E9" s="17">
        <f>[1]Fiscal!H6</f>
        <v>745</v>
      </c>
      <c r="F9" s="18">
        <f>[1]Monthly!BN6</f>
        <v>131</v>
      </c>
      <c r="G9" s="18">
        <f>[1]Monthly!BB6</f>
        <v>266</v>
      </c>
      <c r="H9" s="19">
        <f t="shared" si="0"/>
        <v>-0.63909774436090228</v>
      </c>
    </row>
    <row r="10" spans="1:10" x14ac:dyDescent="0.25">
      <c r="A10" s="14" t="s">
        <v>16</v>
      </c>
      <c r="B10" s="15"/>
      <c r="C10" s="16"/>
      <c r="D10" s="17">
        <f>[1]Monthly!BZ7</f>
        <v>420</v>
      </c>
      <c r="E10" s="17">
        <f>[1]Fiscal!H7</f>
        <v>717</v>
      </c>
      <c r="F10" s="18">
        <f>[1]Monthly!BN7</f>
        <v>428</v>
      </c>
      <c r="G10" s="18">
        <f>[1]Monthly!BB7</f>
        <v>521</v>
      </c>
      <c r="H10" s="19">
        <f t="shared" si="0"/>
        <v>-0.19385796545105566</v>
      </c>
    </row>
    <row r="11" spans="1:10" x14ac:dyDescent="0.25">
      <c r="A11" s="14" t="s">
        <v>17</v>
      </c>
      <c r="B11" s="15"/>
      <c r="C11" s="16"/>
      <c r="D11" s="17">
        <f>[1]Monthly!BZ8</f>
        <v>286</v>
      </c>
      <c r="E11" s="17">
        <f>[1]Fiscal!H8</f>
        <v>1429</v>
      </c>
      <c r="F11" s="18">
        <f>[1]Monthly!BN8</f>
        <v>250</v>
      </c>
      <c r="G11" s="18">
        <f>[1]Monthly!BB8</f>
        <v>614</v>
      </c>
      <c r="H11" s="19">
        <f t="shared" si="0"/>
        <v>-0.53420195439739415</v>
      </c>
    </row>
    <row r="12" spans="1:10" x14ac:dyDescent="0.25">
      <c r="A12" s="14" t="s">
        <v>18</v>
      </c>
      <c r="B12" s="15"/>
      <c r="C12" s="16"/>
      <c r="D12" s="17">
        <f>[1]Monthly!BZ9</f>
        <v>192</v>
      </c>
      <c r="E12" s="17">
        <f>[1]Fiscal!H9</f>
        <v>859</v>
      </c>
      <c r="F12" s="18">
        <f>[1]Monthly!BN9</f>
        <v>170</v>
      </c>
      <c r="G12" s="18">
        <f>[1]Monthly!BB9</f>
        <v>235</v>
      </c>
      <c r="H12" s="19">
        <f t="shared" si="0"/>
        <v>-0.18297872340425531</v>
      </c>
      <c r="J12" s="20"/>
    </row>
    <row r="13" spans="1:10" x14ac:dyDescent="0.25">
      <c r="A13" s="14" t="s">
        <v>19</v>
      </c>
      <c r="B13" s="15"/>
      <c r="C13" s="16"/>
      <c r="D13" s="17">
        <f>[1]Monthly!BZ10</f>
        <v>0</v>
      </c>
      <c r="E13" s="17">
        <f>[1]Fiscal!H10</f>
        <v>0</v>
      </c>
      <c r="F13" s="18">
        <f>[1]Monthly!BN10</f>
        <v>0</v>
      </c>
      <c r="G13" s="18">
        <f>[1]Monthly!BB10</f>
        <v>59</v>
      </c>
      <c r="H13" s="19">
        <f t="shared" si="0"/>
        <v>-1</v>
      </c>
      <c r="J13" s="20"/>
    </row>
    <row r="14" spans="1:10" x14ac:dyDescent="0.25">
      <c r="A14" s="14" t="s">
        <v>20</v>
      </c>
      <c r="B14" s="15"/>
      <c r="C14" s="16"/>
      <c r="D14" s="17">
        <f>[1]Monthly!BZ11</f>
        <v>997</v>
      </c>
      <c r="E14" s="17">
        <f>[1]Fiscal!H11</f>
        <v>5258</v>
      </c>
      <c r="F14" s="18">
        <f>[1]Monthly!BN11</f>
        <v>0</v>
      </c>
      <c r="G14" s="18">
        <f>[1]Monthly!BB11</f>
        <v>1821</v>
      </c>
      <c r="H14" s="19">
        <f t="shared" si="0"/>
        <v>-0.45249862712795169</v>
      </c>
    </row>
    <row r="15" spans="1:10" x14ac:dyDescent="0.25">
      <c r="A15" s="14" t="s">
        <v>21</v>
      </c>
      <c r="B15" s="15"/>
      <c r="C15" s="16"/>
      <c r="D15" s="17">
        <f>[1]Monthly!BZ12</f>
        <v>8834</v>
      </c>
      <c r="E15" s="17">
        <f>[1]Fiscal!H12</f>
        <v>35594</v>
      </c>
      <c r="F15" s="18">
        <f>[1]Monthly!BN12</f>
        <v>8191</v>
      </c>
      <c r="G15" s="18">
        <f>[1]Monthly!BB12</f>
        <v>7439</v>
      </c>
      <c r="H15" s="19">
        <f t="shared" si="0"/>
        <v>0.18752520500067213</v>
      </c>
    </row>
    <row r="16" spans="1:10" x14ac:dyDescent="0.25">
      <c r="A16" s="14" t="s">
        <v>22</v>
      </c>
      <c r="B16" s="15"/>
      <c r="C16" s="16"/>
      <c r="D16" s="17">
        <f>[1]Monthly!BZ13</f>
        <v>5994</v>
      </c>
      <c r="E16" s="17">
        <f>[1]Fiscal!H13</f>
        <v>25073</v>
      </c>
      <c r="F16" s="18">
        <f>[1]Monthly!BN13</f>
        <v>6779</v>
      </c>
      <c r="G16" s="18">
        <f>[1]Monthly!BB13</f>
        <v>5276</v>
      </c>
      <c r="H16" s="19">
        <f t="shared" si="0"/>
        <v>0.1360879454131918</v>
      </c>
    </row>
    <row r="17" spans="1:8" x14ac:dyDescent="0.25">
      <c r="A17" s="14" t="s">
        <v>23</v>
      </c>
      <c r="B17" s="15"/>
      <c r="C17" s="16"/>
      <c r="D17" s="17">
        <f>[1]Monthly!BZ14</f>
        <v>337</v>
      </c>
      <c r="E17" s="17">
        <f>[1]Fiscal!H14</f>
        <v>1551</v>
      </c>
      <c r="F17" s="18">
        <f>[1]Monthly!BN14</f>
        <v>0</v>
      </c>
      <c r="G17" s="18">
        <f>[1]Monthly!BB14</f>
        <v>0</v>
      </c>
      <c r="H17" s="19"/>
    </row>
    <row r="18" spans="1:8" x14ac:dyDescent="0.25">
      <c r="A18" s="14"/>
      <c r="B18" s="15"/>
      <c r="C18" s="16"/>
      <c r="D18" s="17">
        <f>[1]Monthly!BZ15</f>
        <v>0</v>
      </c>
      <c r="E18" s="17">
        <f>[1]Fiscal!H15</f>
        <v>0</v>
      </c>
      <c r="F18" s="18">
        <f>[1]Monthly!BN15</f>
        <v>0</v>
      </c>
      <c r="G18" s="18">
        <f>[1]Monthly!BB15</f>
        <v>0</v>
      </c>
      <c r="H18" s="19"/>
    </row>
    <row r="19" spans="1:8" x14ac:dyDescent="0.25">
      <c r="A19" s="14" t="s">
        <v>24</v>
      </c>
      <c r="B19" s="15"/>
      <c r="C19" s="16"/>
      <c r="D19" s="17">
        <f>[1]Monthly!BZ16</f>
        <v>0</v>
      </c>
      <c r="E19" s="17">
        <f>[1]Fiscal!H16</f>
        <v>0</v>
      </c>
      <c r="F19" s="18">
        <f>[1]Monthly!BN16</f>
        <v>0</v>
      </c>
      <c r="G19" s="18">
        <f>[1]Monthly!BB16</f>
        <v>0</v>
      </c>
      <c r="H19" s="19"/>
    </row>
    <row r="20" spans="1:8" x14ac:dyDescent="0.25">
      <c r="A20" s="21"/>
      <c r="B20" s="22"/>
      <c r="C20" s="23" t="s">
        <v>25</v>
      </c>
      <c r="D20" s="24">
        <f>SUM(D6:D19)</f>
        <v>55281</v>
      </c>
      <c r="E20" s="24">
        <f>SUM(E6:E19)</f>
        <v>237858</v>
      </c>
      <c r="F20" s="25">
        <f>SUM(F6:F19)</f>
        <v>28548</v>
      </c>
      <c r="G20" s="25">
        <f>SUM(G6:G19)</f>
        <v>65639</v>
      </c>
      <c r="H20" s="19">
        <f t="shared" si="0"/>
        <v>-0.15780252593732386</v>
      </c>
    </row>
    <row r="21" spans="1:8" x14ac:dyDescent="0.25">
      <c r="A21" s="26" t="s">
        <v>26</v>
      </c>
      <c r="B21" s="27"/>
      <c r="C21" s="28"/>
      <c r="D21" s="29">
        <f>[1]Monthly!BZ18</f>
        <v>92</v>
      </c>
      <c r="E21" s="30">
        <f>[1]Fiscal!H18</f>
        <v>228</v>
      </c>
      <c r="F21" s="31">
        <f>[1]Monthly!BN18</f>
        <v>2021</v>
      </c>
      <c r="G21" s="31">
        <f>[1]Monthly!BB18</f>
        <v>0</v>
      </c>
      <c r="H21" s="19"/>
    </row>
    <row r="22" spans="1:8" x14ac:dyDescent="0.25">
      <c r="A22" s="4"/>
      <c r="B22" s="4"/>
      <c r="C22" s="11"/>
      <c r="D22" s="32"/>
      <c r="E22" s="32"/>
      <c r="F22" s="33"/>
      <c r="G22" s="33"/>
      <c r="H22" s="12"/>
    </row>
    <row r="23" spans="1:8" x14ac:dyDescent="0.25">
      <c r="A23" s="2" t="s">
        <v>27</v>
      </c>
      <c r="B23" s="4"/>
      <c r="C23" s="11"/>
      <c r="D23" s="9"/>
      <c r="E23" s="8"/>
      <c r="F23" s="8"/>
      <c r="G23" s="8"/>
      <c r="H23" s="8"/>
    </row>
    <row r="24" spans="1:8" x14ac:dyDescent="0.25">
      <c r="A24" s="14" t="s">
        <v>28</v>
      </c>
      <c r="B24" s="34"/>
      <c r="C24" s="16"/>
      <c r="D24" s="17">
        <f>[1]Monthly!BZ22</f>
        <v>2942</v>
      </c>
      <c r="E24" s="17">
        <f>[1]Fiscal!H22</f>
        <v>8126</v>
      </c>
      <c r="F24" s="17">
        <f>[1]Monthly!BN22</f>
        <v>1235</v>
      </c>
      <c r="G24" s="17">
        <f>[1]Monthly!BB22</f>
        <v>2224</v>
      </c>
      <c r="H24" s="19">
        <f t="shared" ref="H24:H65" si="1">(+D24-G24)/G24</f>
        <v>0.32284172661870503</v>
      </c>
    </row>
    <row r="25" spans="1:8" hidden="1" x14ac:dyDescent="0.25">
      <c r="A25" s="21" t="s">
        <v>29</v>
      </c>
      <c r="B25" s="35"/>
      <c r="C25" s="36"/>
      <c r="D25" s="17">
        <f>[1]Monthly!BZ23</f>
        <v>0</v>
      </c>
      <c r="E25" s="17">
        <f>[1]Fiscal!H23</f>
        <v>0</v>
      </c>
      <c r="F25" s="17">
        <f>[1]Monthly!BNI23</f>
        <v>0</v>
      </c>
      <c r="G25" s="17">
        <f>[1]Monthly!BBJ23</f>
        <v>0</v>
      </c>
      <c r="H25" s="19" t="e">
        <f t="shared" si="1"/>
        <v>#DIV/0!</v>
      </c>
    </row>
    <row r="26" spans="1:8" hidden="1" x14ac:dyDescent="0.25">
      <c r="A26" s="21" t="s">
        <v>30</v>
      </c>
      <c r="B26" s="35"/>
      <c r="C26" s="36"/>
      <c r="D26" s="17">
        <f>[1]Monthly!BZ24</f>
        <v>0</v>
      </c>
      <c r="E26" s="17">
        <f>[1]Fiscal!H24</f>
        <v>0</v>
      </c>
      <c r="F26" s="17">
        <f>[1]Monthly!BNI24</f>
        <v>0</v>
      </c>
      <c r="G26" s="17">
        <f>[1]Monthly!BBJ24</f>
        <v>0</v>
      </c>
      <c r="H26" s="19" t="e">
        <f t="shared" si="1"/>
        <v>#DIV/0!</v>
      </c>
    </row>
    <row r="27" spans="1:8" x14ac:dyDescent="0.25">
      <c r="A27" s="14" t="s">
        <v>31</v>
      </c>
      <c r="B27" s="15"/>
      <c r="C27" s="16"/>
      <c r="D27" s="17">
        <f>[1]Monthly!BZ25</f>
        <v>3</v>
      </c>
      <c r="E27" s="17">
        <f>[1]Fiscal!H25</f>
        <v>33</v>
      </c>
      <c r="F27" s="17">
        <f>[1]Monthly!BN25</f>
        <v>7</v>
      </c>
      <c r="G27" s="17">
        <f>[1]Monthly!BB25</f>
        <v>11</v>
      </c>
      <c r="H27" s="19">
        <f t="shared" si="1"/>
        <v>-0.72727272727272729</v>
      </c>
    </row>
    <row r="28" spans="1:8" x14ac:dyDescent="0.25">
      <c r="A28" s="14" t="s">
        <v>32</v>
      </c>
      <c r="B28" s="15"/>
      <c r="C28" s="16"/>
      <c r="D28" s="17">
        <f>[1]Monthly!BZ26</f>
        <v>0</v>
      </c>
      <c r="E28" s="17">
        <f>[1]Fiscal!H26</f>
        <v>0</v>
      </c>
      <c r="F28" s="17">
        <f>[1]Monthly!BN26</f>
        <v>0</v>
      </c>
      <c r="G28" s="17">
        <f>[1]Monthly!BB26</f>
        <v>4</v>
      </c>
      <c r="H28" s="19">
        <f t="shared" si="1"/>
        <v>-1</v>
      </c>
    </row>
    <row r="29" spans="1:8" x14ac:dyDescent="0.25">
      <c r="A29" s="14" t="s">
        <v>33</v>
      </c>
      <c r="B29" s="15"/>
      <c r="C29" s="16"/>
      <c r="D29" s="17">
        <f>[1]Monthly!BZ27</f>
        <v>0</v>
      </c>
      <c r="E29" s="17">
        <f>[1]Fiscal!H27</f>
        <v>0</v>
      </c>
      <c r="F29" s="17">
        <f>[1]Monthly!BN27</f>
        <v>0</v>
      </c>
      <c r="G29" s="17">
        <f>[1]Monthly!BB27</f>
        <v>0</v>
      </c>
      <c r="H29" s="19"/>
    </row>
    <row r="30" spans="1:8" x14ac:dyDescent="0.25">
      <c r="A30" s="14" t="s">
        <v>34</v>
      </c>
      <c r="B30" s="15"/>
      <c r="C30" s="16"/>
      <c r="D30" s="17">
        <f>[1]Monthly!BZ28</f>
        <v>67</v>
      </c>
      <c r="E30" s="17">
        <f>[1]Fiscal!H28</f>
        <v>303</v>
      </c>
      <c r="F30" s="17">
        <f>[1]Monthly!BN28</f>
        <v>74</v>
      </c>
      <c r="G30" s="17">
        <f>[1]Monthly!BB28</f>
        <v>78</v>
      </c>
      <c r="H30" s="19">
        <f t="shared" si="1"/>
        <v>-0.14102564102564102</v>
      </c>
    </row>
    <row r="31" spans="1:8" hidden="1" x14ac:dyDescent="0.25">
      <c r="A31" s="21" t="s">
        <v>35</v>
      </c>
      <c r="B31" s="35"/>
      <c r="C31" s="36"/>
      <c r="D31" s="17">
        <f>[1]Monthly!BZ30</f>
        <v>0</v>
      </c>
      <c r="E31" s="17">
        <f>[1]Fiscal!H29</f>
        <v>83</v>
      </c>
      <c r="F31" s="17">
        <f>[1]Monthly!BNI30</f>
        <v>0</v>
      </c>
      <c r="G31" s="17">
        <f>[1]Monthly!BBJ30</f>
        <v>0</v>
      </c>
      <c r="H31" s="19" t="e">
        <f t="shared" si="1"/>
        <v>#DIV/0!</v>
      </c>
    </row>
    <row r="32" spans="1:8" hidden="1" x14ac:dyDescent="0.25">
      <c r="A32" s="21" t="s">
        <v>36</v>
      </c>
      <c r="B32" s="35"/>
      <c r="C32" s="36"/>
      <c r="D32" s="17">
        <f>[1]Monthly!BZ31</f>
        <v>0</v>
      </c>
      <c r="E32" s="17">
        <f>[1]Fiscal!H30</f>
        <v>0</v>
      </c>
      <c r="F32" s="17">
        <f>[1]Monthly!BNI31</f>
        <v>0</v>
      </c>
      <c r="G32" s="17">
        <f>[1]Monthly!BBJ31</f>
        <v>0</v>
      </c>
      <c r="H32" s="19" t="e">
        <f t="shared" si="1"/>
        <v>#DIV/0!</v>
      </c>
    </row>
    <row r="33" spans="1:8" hidden="1" x14ac:dyDescent="0.25">
      <c r="A33" s="21" t="s">
        <v>37</v>
      </c>
      <c r="B33" s="35"/>
      <c r="C33" s="36"/>
      <c r="D33" s="17">
        <f>[1]Monthly!BZ32</f>
        <v>0</v>
      </c>
      <c r="E33" s="17">
        <f>[1]Fiscal!H31</f>
        <v>0</v>
      </c>
      <c r="F33" s="17">
        <f>[1]Monthly!BNI32</f>
        <v>0</v>
      </c>
      <c r="G33" s="17">
        <f>[1]Monthly!BBJ32</f>
        <v>0</v>
      </c>
      <c r="H33" s="19" t="e">
        <f t="shared" si="1"/>
        <v>#DIV/0!</v>
      </c>
    </row>
    <row r="34" spans="1:8" x14ac:dyDescent="0.25">
      <c r="A34" s="21" t="s">
        <v>38</v>
      </c>
      <c r="B34" s="35"/>
      <c r="C34" s="36"/>
      <c r="D34" s="17">
        <f>[1]Monthly!BZ29</f>
        <v>32</v>
      </c>
      <c r="E34" s="17">
        <f>[1]Fiscal!H32</f>
        <v>0</v>
      </c>
      <c r="F34" s="17">
        <f>[1]Monthly!BN29</f>
        <v>13</v>
      </c>
      <c r="G34" s="17">
        <f>[1]Monthly!BB29</f>
        <v>0</v>
      </c>
      <c r="H34" s="19"/>
    </row>
    <row r="35" spans="1:8" x14ac:dyDescent="0.25">
      <c r="A35" s="14" t="s">
        <v>39</v>
      </c>
      <c r="B35" s="15"/>
      <c r="C35" s="16"/>
      <c r="D35" s="17">
        <f>[1]Monthly!BZ33</f>
        <v>97</v>
      </c>
      <c r="E35" s="17">
        <f>[1]Fiscal!H33</f>
        <v>306</v>
      </c>
      <c r="F35" s="17">
        <f>[1]Monthly!BN33</f>
        <v>67</v>
      </c>
      <c r="G35" s="17">
        <f>[1]Monthly!BB33</f>
        <v>0</v>
      </c>
      <c r="H35" s="19"/>
    </row>
    <row r="36" spans="1:8" x14ac:dyDescent="0.25">
      <c r="A36" s="14" t="s">
        <v>40</v>
      </c>
      <c r="B36" s="15"/>
      <c r="C36" s="16"/>
      <c r="D36" s="17">
        <f>[1]Monthly!BZ34</f>
        <v>0</v>
      </c>
      <c r="E36" s="17">
        <f>[1]Fiscal!H34</f>
        <v>1</v>
      </c>
      <c r="F36" s="17">
        <f>[1]Monthly!BN34</f>
        <v>1</v>
      </c>
      <c r="G36" s="17">
        <f>[1]Monthly!BB34</f>
        <v>4</v>
      </c>
      <c r="H36" s="19">
        <f t="shared" si="1"/>
        <v>-1</v>
      </c>
    </row>
    <row r="37" spans="1:8" x14ac:dyDescent="0.25">
      <c r="A37" s="14" t="s">
        <v>41</v>
      </c>
      <c r="B37" s="15"/>
      <c r="C37" s="16"/>
      <c r="D37" s="17">
        <f>[1]Monthly!BZ35</f>
        <v>15</v>
      </c>
      <c r="E37" s="17">
        <f>[1]Fiscal!H35</f>
        <v>101</v>
      </c>
      <c r="F37" s="17">
        <f>[1]Monthly!BN35</f>
        <v>6</v>
      </c>
      <c r="G37" s="17">
        <f>[1]Monthly!BB35</f>
        <v>15</v>
      </c>
      <c r="H37" s="19">
        <f t="shared" si="1"/>
        <v>0</v>
      </c>
    </row>
    <row r="38" spans="1:8" x14ac:dyDescent="0.25">
      <c r="A38" s="14" t="s">
        <v>42</v>
      </c>
      <c r="B38" s="15"/>
      <c r="C38" s="16"/>
      <c r="D38" s="17">
        <f>[1]Monthly!BZ36</f>
        <v>0</v>
      </c>
      <c r="E38" s="17">
        <f>[1]Fiscal!H36</f>
        <v>0</v>
      </c>
      <c r="F38" s="17">
        <f>[1]Monthly!BN36</f>
        <v>0</v>
      </c>
      <c r="G38" s="17">
        <f>[1]Monthly!BB36</f>
        <v>0</v>
      </c>
      <c r="H38" s="19"/>
    </row>
    <row r="39" spans="1:8" x14ac:dyDescent="0.25">
      <c r="A39" s="14" t="s">
        <v>43</v>
      </c>
      <c r="B39" s="15"/>
      <c r="C39" s="16"/>
      <c r="D39" s="17">
        <f>[1]Monthly!BZ37</f>
        <v>57</v>
      </c>
      <c r="E39" s="17">
        <f>[1]Fiscal!H37</f>
        <v>543</v>
      </c>
      <c r="F39" s="17">
        <f>[1]Monthly!BN37</f>
        <v>165</v>
      </c>
      <c r="G39" s="17">
        <f>[1]Monthly!BB37</f>
        <v>571</v>
      </c>
      <c r="H39" s="19">
        <f t="shared" si="1"/>
        <v>-0.90017513134851135</v>
      </c>
    </row>
    <row r="40" spans="1:8" hidden="1" x14ac:dyDescent="0.25">
      <c r="A40" s="21" t="s">
        <v>44</v>
      </c>
      <c r="B40" s="35"/>
      <c r="C40" s="36"/>
      <c r="D40" s="17">
        <f>[1]Monthly!BZ38</f>
        <v>0</v>
      </c>
      <c r="E40" s="17">
        <f>[1]Fiscal!H38</f>
        <v>0</v>
      </c>
      <c r="F40" s="17">
        <f>[1]Monthly!BNI38</f>
        <v>0</v>
      </c>
      <c r="G40" s="17">
        <f>[1]Monthly!BBJ38</f>
        <v>0</v>
      </c>
      <c r="H40" s="19" t="e">
        <f t="shared" si="1"/>
        <v>#DIV/0!</v>
      </c>
    </row>
    <row r="41" spans="1:8" hidden="1" x14ac:dyDescent="0.25">
      <c r="A41" s="21" t="s">
        <v>45</v>
      </c>
      <c r="B41" s="37"/>
      <c r="C41" s="38"/>
      <c r="D41" s="17">
        <f>[1]Monthly!BZ39</f>
        <v>0</v>
      </c>
      <c r="E41" s="17">
        <f>[1]Fiscal!H39</f>
        <v>0</v>
      </c>
      <c r="F41" s="17">
        <f>[1]Monthly!BNI39</f>
        <v>0</v>
      </c>
      <c r="G41" s="17">
        <f>[1]Monthly!BBJ39</f>
        <v>0</v>
      </c>
      <c r="H41" s="19" t="e">
        <f t="shared" si="1"/>
        <v>#DIV/0!</v>
      </c>
    </row>
    <row r="42" spans="1:8" x14ac:dyDescent="0.25">
      <c r="A42" s="14" t="s">
        <v>46</v>
      </c>
      <c r="B42" s="39"/>
      <c r="C42" s="40"/>
      <c r="D42" s="17">
        <f>[1]Monthly!BZ41</f>
        <v>0</v>
      </c>
      <c r="E42" s="17">
        <f>[1]Fiscal!H40</f>
        <v>0</v>
      </c>
      <c r="F42" s="17">
        <f>[1]Monthly!BN41</f>
        <v>0</v>
      </c>
      <c r="G42" s="17">
        <f>[1]Monthly!BB41</f>
        <v>0</v>
      </c>
      <c r="H42" s="19"/>
    </row>
    <row r="43" spans="1:8" x14ac:dyDescent="0.25">
      <c r="A43" s="14" t="s">
        <v>47</v>
      </c>
      <c r="B43" s="39"/>
      <c r="C43" s="40"/>
      <c r="D43" s="17">
        <f>[1]Monthly!BZ42</f>
        <v>11</v>
      </c>
      <c r="E43" s="17">
        <f>[1]Fiscal!H41</f>
        <v>0</v>
      </c>
      <c r="F43" s="17">
        <f>[1]Monthly!BN42</f>
        <v>11</v>
      </c>
      <c r="G43" s="17">
        <f>[1]Monthly!BB42</f>
        <v>41</v>
      </c>
      <c r="H43" s="19">
        <f t="shared" si="1"/>
        <v>-0.73170731707317072</v>
      </c>
    </row>
    <row r="44" spans="1:8" x14ac:dyDescent="0.25">
      <c r="A44" s="14" t="s">
        <v>48</v>
      </c>
      <c r="B44" s="39"/>
      <c r="C44" s="40"/>
      <c r="D44" s="17">
        <f>[1]Monthly!BZ43</f>
        <v>17</v>
      </c>
      <c r="E44" s="17">
        <f>[1]Fiscal!H42</f>
        <v>42</v>
      </c>
      <c r="F44" s="17">
        <f>[1]Monthly!BN43</f>
        <v>5</v>
      </c>
      <c r="G44" s="17">
        <f>[1]Monthly!BB43</f>
        <v>0</v>
      </c>
      <c r="H44" s="19"/>
    </row>
    <row r="45" spans="1:8" x14ac:dyDescent="0.25">
      <c r="A45" s="14" t="s">
        <v>49</v>
      </c>
      <c r="B45" s="39"/>
      <c r="C45" s="40"/>
      <c r="D45" s="17">
        <f>[1]Monthly!BZ44</f>
        <v>1375</v>
      </c>
      <c r="E45" s="17">
        <f>[1]Fiscal!H43</f>
        <v>33</v>
      </c>
      <c r="F45" s="17">
        <f>[1]Monthly!BN44</f>
        <v>0</v>
      </c>
      <c r="G45" s="17">
        <f>[1]Monthly!BB44</f>
        <v>0</v>
      </c>
      <c r="H45" s="19"/>
    </row>
    <row r="46" spans="1:8" x14ac:dyDescent="0.25">
      <c r="A46" s="14" t="s">
        <v>50</v>
      </c>
      <c r="B46" s="15"/>
      <c r="C46" s="16"/>
      <c r="D46" s="17">
        <f>[1]Monthly!BZ45</f>
        <v>155</v>
      </c>
      <c r="E46" s="17">
        <f>[1]Fiscal!H44</f>
        <v>3720</v>
      </c>
      <c r="F46" s="17">
        <f>[1]Monthly!BN45</f>
        <v>63</v>
      </c>
      <c r="G46" s="17">
        <f>[1]Monthly!BB45</f>
        <v>179</v>
      </c>
      <c r="H46" s="19">
        <f t="shared" si="1"/>
        <v>-0.13407821229050279</v>
      </c>
    </row>
    <row r="47" spans="1:8" x14ac:dyDescent="0.25">
      <c r="A47" s="14" t="s">
        <v>51</v>
      </c>
      <c r="B47" s="15"/>
      <c r="C47" s="16"/>
      <c r="D47" s="17">
        <f>[1]Monthly!BZ46</f>
        <v>27</v>
      </c>
      <c r="E47" s="17">
        <f>[1]Fiscal!H45</f>
        <v>468</v>
      </c>
      <c r="F47" s="17">
        <f>[1]Monthly!BN46</f>
        <v>25</v>
      </c>
      <c r="G47" s="17">
        <f>[1]Monthly!BB46</f>
        <v>64</v>
      </c>
      <c r="H47" s="19">
        <f t="shared" si="1"/>
        <v>-0.578125</v>
      </c>
    </row>
    <row r="48" spans="1:8" hidden="1" x14ac:dyDescent="0.25">
      <c r="A48" s="21" t="s">
        <v>52</v>
      </c>
      <c r="B48" s="35"/>
      <c r="C48" s="36"/>
      <c r="D48" s="17">
        <f>[1]Monthly!BZ47</f>
        <v>0</v>
      </c>
      <c r="E48" s="17">
        <f>[1]Fiscal!H46</f>
        <v>246</v>
      </c>
      <c r="F48" s="17">
        <f>[1]Monthly!BNI47</f>
        <v>0</v>
      </c>
      <c r="G48" s="17">
        <f>[1]Monthly!BBJ47</f>
        <v>0</v>
      </c>
      <c r="H48" s="19" t="e">
        <f t="shared" si="1"/>
        <v>#DIV/0!</v>
      </c>
    </row>
    <row r="49" spans="1:8" x14ac:dyDescent="0.25">
      <c r="A49" s="14" t="s">
        <v>53</v>
      </c>
      <c r="B49" s="15"/>
      <c r="C49" s="16"/>
      <c r="D49" s="17">
        <f>[1]Monthly!BZ48</f>
        <v>0</v>
      </c>
      <c r="E49" s="17">
        <f>[1]Fiscal!H47</f>
        <v>0</v>
      </c>
      <c r="F49" s="17">
        <f>[1]Monthly!BN48</f>
        <v>0</v>
      </c>
      <c r="G49" s="17">
        <f>[1]Monthly!BB48</f>
        <v>3</v>
      </c>
      <c r="H49" s="19">
        <f t="shared" si="1"/>
        <v>-1</v>
      </c>
    </row>
    <row r="50" spans="1:8" hidden="1" x14ac:dyDescent="0.25">
      <c r="A50" s="21" t="s">
        <v>54</v>
      </c>
      <c r="B50" s="35"/>
      <c r="C50" s="36"/>
      <c r="D50" s="17">
        <f>[1]Monthly!BZ50</f>
        <v>0</v>
      </c>
      <c r="E50" s="17">
        <f>[1]Fiscal!H48</f>
        <v>0</v>
      </c>
      <c r="F50" s="17">
        <f>[1]Monthly!BNI50</f>
        <v>0</v>
      </c>
      <c r="G50" s="17">
        <f>[1]Monthly!BBJ50</f>
        <v>0</v>
      </c>
      <c r="H50" s="19" t="e">
        <f t="shared" si="1"/>
        <v>#DIV/0!</v>
      </c>
    </row>
    <row r="51" spans="1:8" hidden="1" x14ac:dyDescent="0.25">
      <c r="A51" s="41" t="s">
        <v>55</v>
      </c>
      <c r="B51" s="35"/>
      <c r="C51" s="36"/>
      <c r="D51" s="17">
        <f>[1]Monthly!BZ51</f>
        <v>0</v>
      </c>
      <c r="E51" s="17">
        <f>[1]Fiscal!H49</f>
        <v>0</v>
      </c>
      <c r="F51" s="17">
        <f>[1]Monthly!BNI51</f>
        <v>0</v>
      </c>
      <c r="G51" s="17">
        <f>[1]Monthly!BBJ51</f>
        <v>0</v>
      </c>
      <c r="H51" s="19" t="e">
        <f t="shared" si="1"/>
        <v>#DIV/0!</v>
      </c>
    </row>
    <row r="52" spans="1:8" x14ac:dyDescent="0.25">
      <c r="A52" s="14" t="s">
        <v>56</v>
      </c>
      <c r="B52" s="15"/>
      <c r="C52" s="16"/>
      <c r="D52" s="17">
        <f>[1]Monthly!BZ52</f>
        <v>1</v>
      </c>
      <c r="E52" s="17">
        <f>[1]Fiscal!H50</f>
        <v>0</v>
      </c>
      <c r="F52" s="17">
        <f>[1]Monthly!BN52</f>
        <v>8</v>
      </c>
      <c r="G52" s="17">
        <f>[1]Monthly!BB52</f>
        <v>0</v>
      </c>
      <c r="H52" s="19"/>
    </row>
    <row r="53" spans="1:8" x14ac:dyDescent="0.25">
      <c r="A53" s="14" t="s">
        <v>57</v>
      </c>
      <c r="B53" s="15"/>
      <c r="C53" s="16"/>
      <c r="D53" s="17">
        <f>[1]Monthly!BZ53</f>
        <v>0</v>
      </c>
      <c r="E53" s="17">
        <f>[1]Fiscal!H51</f>
        <v>0</v>
      </c>
      <c r="F53" s="17">
        <f>[1]Monthly!BN53</f>
        <v>44</v>
      </c>
      <c r="G53" s="17">
        <f>[1]Monthly!BB53</f>
        <v>0</v>
      </c>
      <c r="H53" s="19"/>
    </row>
    <row r="54" spans="1:8" x14ac:dyDescent="0.25">
      <c r="A54" s="14" t="s">
        <v>58</v>
      </c>
      <c r="B54" s="15"/>
      <c r="C54" s="16"/>
      <c r="D54" s="17">
        <f>[1]Monthly!BZ54</f>
        <v>119</v>
      </c>
      <c r="E54" s="17">
        <f>[1]Fiscal!H52</f>
        <v>11</v>
      </c>
      <c r="F54" s="17">
        <f>[1]Monthly!BN54</f>
        <v>107</v>
      </c>
      <c r="G54" s="17">
        <f>[1]Monthly!BB54</f>
        <v>64</v>
      </c>
      <c r="H54" s="19">
        <f t="shared" si="1"/>
        <v>0.859375</v>
      </c>
    </row>
    <row r="55" spans="1:8" hidden="1" x14ac:dyDescent="0.25">
      <c r="A55" s="21" t="s">
        <v>59</v>
      </c>
      <c r="B55" s="35"/>
      <c r="C55" s="36"/>
      <c r="D55" s="17">
        <f>[1]Monthly!BZ55</f>
        <v>0</v>
      </c>
      <c r="E55" s="17">
        <f>[1]Fiscal!H53</f>
        <v>0</v>
      </c>
      <c r="F55" s="17">
        <f>[1]Monthly!BNI55</f>
        <v>0</v>
      </c>
      <c r="G55" s="17">
        <f>[1]Monthly!BBJ55</f>
        <v>0</v>
      </c>
      <c r="H55" s="19" t="e">
        <f t="shared" si="1"/>
        <v>#DIV/0!</v>
      </c>
    </row>
    <row r="56" spans="1:8" x14ac:dyDescent="0.25">
      <c r="A56" s="14" t="s">
        <v>60</v>
      </c>
      <c r="B56" s="15"/>
      <c r="C56" s="16"/>
      <c r="D56" s="17">
        <f>[1]Monthly!BZ56</f>
        <v>9</v>
      </c>
      <c r="E56" s="17">
        <f>[1]Fiscal!H54</f>
        <v>478</v>
      </c>
      <c r="F56" s="17">
        <f>[1]Monthly!BN56</f>
        <v>0</v>
      </c>
      <c r="G56" s="17">
        <f>[1]Monthly!BB56</f>
        <v>17</v>
      </c>
      <c r="H56" s="19">
        <f t="shared" si="1"/>
        <v>-0.47058823529411764</v>
      </c>
    </row>
    <row r="57" spans="1:8" x14ac:dyDescent="0.25">
      <c r="A57" s="14" t="s">
        <v>61</v>
      </c>
      <c r="B57" s="15"/>
      <c r="C57" s="16"/>
      <c r="D57" s="17">
        <f>[1]Monthly!BZ57</f>
        <v>29</v>
      </c>
      <c r="E57" s="17">
        <f>[1]Fiscal!H55</f>
        <v>0</v>
      </c>
      <c r="F57" s="17">
        <f>[1]Monthly!BN57</f>
        <v>0</v>
      </c>
      <c r="G57" s="17">
        <f>[1]Monthly!BB57</f>
        <v>74</v>
      </c>
      <c r="H57" s="19">
        <f t="shared" si="1"/>
        <v>-0.60810810810810811</v>
      </c>
    </row>
    <row r="58" spans="1:8" hidden="1" x14ac:dyDescent="0.25">
      <c r="A58" s="21" t="s">
        <v>62</v>
      </c>
      <c r="B58" s="35"/>
      <c r="C58" s="36"/>
      <c r="D58" s="17">
        <f>[1]Monthly!BZ59</f>
        <v>0</v>
      </c>
      <c r="E58" s="17">
        <f>[1]Fiscal!H56</f>
        <v>15</v>
      </c>
      <c r="F58" s="17">
        <f>[1]Monthly!BNI59</f>
        <v>0</v>
      </c>
      <c r="G58" s="17">
        <f>[1]Monthly!BBJ59</f>
        <v>0</v>
      </c>
      <c r="H58" s="19" t="e">
        <f t="shared" si="1"/>
        <v>#DIV/0!</v>
      </c>
    </row>
    <row r="59" spans="1:8" hidden="1" x14ac:dyDescent="0.25">
      <c r="A59" s="21" t="s">
        <v>63</v>
      </c>
      <c r="B59" s="35"/>
      <c r="C59" s="36"/>
      <c r="D59" s="17">
        <f>[1]Monthly!BZ60</f>
        <v>0</v>
      </c>
      <c r="E59" s="17">
        <f>[1]Fiscal!H57</f>
        <v>47</v>
      </c>
      <c r="F59" s="17">
        <f>[1]Monthly!BNI60</f>
        <v>0</v>
      </c>
      <c r="G59" s="17">
        <f>[1]Monthly!BBJ60</f>
        <v>0</v>
      </c>
      <c r="H59" s="19" t="e">
        <f t="shared" si="1"/>
        <v>#DIV/0!</v>
      </c>
    </row>
    <row r="60" spans="1:8" x14ac:dyDescent="0.25">
      <c r="A60" s="14" t="s">
        <v>64</v>
      </c>
      <c r="B60" s="15"/>
      <c r="C60" s="16"/>
      <c r="D60" s="17">
        <f>[1]Monthly!BZ62</f>
        <v>1280</v>
      </c>
      <c r="E60" s="17">
        <f>[1]Fiscal!H58</f>
        <v>0</v>
      </c>
      <c r="F60" s="17">
        <f>[1]Monthly!BN62</f>
        <v>0</v>
      </c>
      <c r="G60" s="17">
        <f>[1]Monthly!BB62</f>
        <v>0</v>
      </c>
      <c r="H60" s="19"/>
    </row>
    <row r="61" spans="1:8" x14ac:dyDescent="0.25">
      <c r="A61" s="14" t="s">
        <v>65</v>
      </c>
      <c r="B61" s="15"/>
      <c r="C61" s="16"/>
      <c r="D61" s="17">
        <f>[1]Monthly!BZ63</f>
        <v>76</v>
      </c>
      <c r="E61" s="17">
        <f>[1]Fiscal!H59</f>
        <v>0</v>
      </c>
      <c r="F61" s="17">
        <f>[1]Monthly!BN63</f>
        <v>50</v>
      </c>
      <c r="G61" s="17">
        <f>[1]Monthly!BB63</f>
        <v>167</v>
      </c>
      <c r="H61" s="19">
        <f t="shared" si="1"/>
        <v>-0.54491017964071853</v>
      </c>
    </row>
    <row r="62" spans="1:8" x14ac:dyDescent="0.25">
      <c r="A62" s="14" t="s">
        <v>66</v>
      </c>
      <c r="B62" s="15"/>
      <c r="C62" s="16"/>
      <c r="D62" s="17">
        <f>[1]Monthly!BZ64</f>
        <v>32</v>
      </c>
      <c r="E62" s="17">
        <f>[1]Fiscal!H60</f>
        <v>0</v>
      </c>
      <c r="F62" s="17">
        <f>[1]Monthly!BN64</f>
        <v>7</v>
      </c>
      <c r="G62" s="17">
        <f>[1]Monthly!BB64</f>
        <v>41</v>
      </c>
      <c r="H62" s="19">
        <f t="shared" si="1"/>
        <v>-0.21951219512195122</v>
      </c>
    </row>
    <row r="63" spans="1:8" x14ac:dyDescent="0.25">
      <c r="A63" s="14" t="s">
        <v>67</v>
      </c>
      <c r="B63" s="15"/>
      <c r="C63" s="16"/>
      <c r="D63" s="17">
        <f>[1]Monthly!BZ65</f>
        <v>147</v>
      </c>
      <c r="E63" s="17">
        <f>[1]Fiscal!H61</f>
        <v>0</v>
      </c>
      <c r="F63" s="17">
        <f>[1]Monthly!BN65</f>
        <v>165</v>
      </c>
      <c r="G63" s="17">
        <f>[1]Monthly!BB65</f>
        <v>110</v>
      </c>
      <c r="H63" s="19">
        <f t="shared" si="1"/>
        <v>0.33636363636363636</v>
      </c>
    </row>
    <row r="64" spans="1:8" x14ac:dyDescent="0.25">
      <c r="A64" s="21"/>
      <c r="B64" s="22"/>
      <c r="C64" s="22" t="s">
        <v>25</v>
      </c>
      <c r="D64" s="24">
        <f>SUM(D24:D63)</f>
        <v>6491</v>
      </c>
      <c r="E64" s="24">
        <f>SUM(E24:E63)-391</f>
        <v>14165</v>
      </c>
      <c r="F64" s="24">
        <f>SUM(F24:F63)</f>
        <v>2053</v>
      </c>
      <c r="G64" s="24">
        <f>SUM(G24:G63)</f>
        <v>3667</v>
      </c>
      <c r="H64" s="19">
        <f t="shared" si="1"/>
        <v>0.77011180801745294</v>
      </c>
    </row>
    <row r="65" spans="1:8" x14ac:dyDescent="0.25">
      <c r="A65" s="42"/>
      <c r="B65" s="43"/>
      <c r="C65" s="43" t="s">
        <v>68</v>
      </c>
      <c r="D65" s="24">
        <f>SUM(D64,D20)</f>
        <v>61772</v>
      </c>
      <c r="E65" s="24">
        <f>SUM(E64,E20)</f>
        <v>252023</v>
      </c>
      <c r="F65" s="25">
        <f>SUM(F64,F20)</f>
        <v>30601</v>
      </c>
      <c r="G65" s="25">
        <f>SUM(G64,G20)</f>
        <v>69306</v>
      </c>
      <c r="H65" s="19">
        <f t="shared" si="1"/>
        <v>-0.10870631691339855</v>
      </c>
    </row>
    <row r="66" spans="1:8" x14ac:dyDescent="0.25">
      <c r="A66" s="44"/>
      <c r="B66" s="44"/>
      <c r="C66" s="44"/>
      <c r="D66" s="44"/>
      <c r="E66" s="44"/>
      <c r="F66" s="45"/>
      <c r="G66" s="45"/>
      <c r="H66" s="44"/>
    </row>
    <row r="67" spans="1:8" x14ac:dyDescent="0.25">
      <c r="A67" s="4"/>
      <c r="B67" s="4"/>
      <c r="C67" s="11"/>
      <c r="D67" s="8" t="s">
        <v>3</v>
      </c>
      <c r="E67" s="8" t="s">
        <v>4</v>
      </c>
      <c r="F67" s="9" t="s">
        <v>5</v>
      </c>
      <c r="G67" s="9" t="s">
        <v>5</v>
      </c>
      <c r="H67" s="10" t="s">
        <v>6</v>
      </c>
    </row>
    <row r="68" spans="1:8" x14ac:dyDescent="0.25">
      <c r="A68" s="2" t="s">
        <v>69</v>
      </c>
      <c r="B68" s="4"/>
      <c r="C68" s="11"/>
      <c r="D68" s="8" t="s">
        <v>7</v>
      </c>
      <c r="E68" s="8" t="s">
        <v>8</v>
      </c>
      <c r="F68" s="9" t="s">
        <v>9</v>
      </c>
      <c r="G68" s="8">
        <v>2019</v>
      </c>
      <c r="H68" s="8" t="s">
        <v>10</v>
      </c>
    </row>
    <row r="69" spans="1:8" x14ac:dyDescent="0.25">
      <c r="A69" s="14" t="s">
        <v>70</v>
      </c>
      <c r="B69" s="15"/>
      <c r="C69" s="16"/>
      <c r="D69" s="46">
        <f>[1]Monthly!BZ71</f>
        <v>5411</v>
      </c>
      <c r="E69" s="17">
        <f>[1]Fiscal!H71</f>
        <v>20740</v>
      </c>
      <c r="F69" s="17">
        <f>[1]Monthly!BN71</f>
        <v>5498</v>
      </c>
      <c r="G69" s="17">
        <f>[1]Monthly!BB71</f>
        <v>4496</v>
      </c>
      <c r="H69" s="19">
        <f t="shared" ref="H69:H77" si="2">(+D69-G69)/G69</f>
        <v>0.20351423487544484</v>
      </c>
    </row>
    <row r="70" spans="1:8" x14ac:dyDescent="0.25">
      <c r="A70" s="14" t="s">
        <v>71</v>
      </c>
      <c r="B70" s="15"/>
      <c r="C70" s="16"/>
      <c r="D70" s="46">
        <f>[1]Monthly!BZ72</f>
        <v>44</v>
      </c>
      <c r="E70" s="17">
        <f>[1]Fiscal!H72</f>
        <v>169</v>
      </c>
      <c r="F70" s="17">
        <f>[1]Monthly!BN72</f>
        <v>41</v>
      </c>
      <c r="G70" s="17">
        <f>[1]Monthly!BB72</f>
        <v>63</v>
      </c>
      <c r="H70" s="19">
        <f t="shared" si="2"/>
        <v>-0.30158730158730157</v>
      </c>
    </row>
    <row r="71" spans="1:8" x14ac:dyDescent="0.25">
      <c r="A71" s="14" t="s">
        <v>72</v>
      </c>
      <c r="B71" s="15"/>
      <c r="C71" s="16"/>
      <c r="D71" s="46">
        <f>[1]Monthly!BZ73</f>
        <v>145</v>
      </c>
      <c r="E71" s="17">
        <f>[1]Fiscal!H73</f>
        <v>640</v>
      </c>
      <c r="F71" s="17">
        <f>[1]Monthly!BN73</f>
        <v>162</v>
      </c>
      <c r="G71" s="17">
        <f>[1]Monthly!BB73</f>
        <v>169</v>
      </c>
      <c r="H71" s="19">
        <f t="shared" si="2"/>
        <v>-0.14201183431952663</v>
      </c>
    </row>
    <row r="72" spans="1:8" x14ac:dyDescent="0.25">
      <c r="A72" s="14" t="s">
        <v>73</v>
      </c>
      <c r="B72" s="15"/>
      <c r="C72" s="16"/>
      <c r="D72" s="46">
        <f>[1]Monthly!BZ74</f>
        <v>188</v>
      </c>
      <c r="E72" s="17">
        <f>[1]Fiscal!H74</f>
        <v>588</v>
      </c>
      <c r="F72" s="17">
        <f>[1]Monthly!BN74</f>
        <v>162</v>
      </c>
      <c r="G72" s="17">
        <f>[1]Monthly!BB74</f>
        <v>229</v>
      </c>
      <c r="H72" s="19">
        <f t="shared" si="2"/>
        <v>-0.17903930131004367</v>
      </c>
    </row>
    <row r="73" spans="1:8" x14ac:dyDescent="0.25">
      <c r="A73" s="14" t="s">
        <v>74</v>
      </c>
      <c r="B73" s="15"/>
      <c r="C73" s="16"/>
      <c r="D73" s="46">
        <f>[1]Monthly!BZ75</f>
        <v>33</v>
      </c>
      <c r="E73" s="17">
        <f>[1]Fiscal!H75</f>
        <v>42</v>
      </c>
      <c r="F73" s="17">
        <f>[1]Monthly!BN75</f>
        <v>14</v>
      </c>
      <c r="G73" s="17">
        <f>[1]Monthly!BB75</f>
        <v>44</v>
      </c>
      <c r="H73" s="19">
        <f t="shared" si="2"/>
        <v>-0.25</v>
      </c>
    </row>
    <row r="74" spans="1:8" x14ac:dyDescent="0.25">
      <c r="A74" s="14" t="s">
        <v>75</v>
      </c>
      <c r="B74" s="15"/>
      <c r="C74" s="16"/>
      <c r="D74" s="46">
        <f>[1]Monthly!BZ76</f>
        <v>55</v>
      </c>
      <c r="E74" s="17">
        <f>[1]Fiscal!H76</f>
        <v>179</v>
      </c>
      <c r="F74" s="17">
        <f>[1]Monthly!BN76</f>
        <v>61</v>
      </c>
      <c r="G74" s="17">
        <f>[1]Monthly!BB76</f>
        <v>81</v>
      </c>
      <c r="H74" s="19">
        <f t="shared" si="2"/>
        <v>-0.32098765432098764</v>
      </c>
    </row>
    <row r="75" spans="1:8" x14ac:dyDescent="0.25">
      <c r="A75" s="14" t="s">
        <v>76</v>
      </c>
      <c r="B75" s="15"/>
      <c r="C75" s="16"/>
      <c r="D75" s="46">
        <f>[1]Monthly!BZ77</f>
        <v>93</v>
      </c>
      <c r="E75" s="17">
        <f>[1]Fiscal!H77</f>
        <v>279</v>
      </c>
      <c r="F75" s="17">
        <f>[1]Monthly!BN77</f>
        <v>72</v>
      </c>
      <c r="G75" s="17">
        <f>[1]Monthly!BB77</f>
        <v>70</v>
      </c>
      <c r="H75" s="19">
        <f t="shared" si="2"/>
        <v>0.32857142857142857</v>
      </c>
    </row>
    <row r="76" spans="1:8" x14ac:dyDescent="0.25">
      <c r="A76" s="14" t="s">
        <v>77</v>
      </c>
      <c r="B76" s="15"/>
      <c r="C76" s="16"/>
      <c r="D76" s="46">
        <f>[1]Monthly!BZ78</f>
        <v>0</v>
      </c>
      <c r="E76" s="17">
        <f>[1]Fiscal!H78</f>
        <v>0</v>
      </c>
      <c r="F76" s="17">
        <f>[1]Monthly!BN78</f>
        <v>0</v>
      </c>
      <c r="G76" s="17">
        <f>[1]Monthly!BB78</f>
        <v>15</v>
      </c>
      <c r="H76" s="19">
        <f t="shared" si="2"/>
        <v>-1</v>
      </c>
    </row>
    <row r="77" spans="1:8" x14ac:dyDescent="0.25">
      <c r="A77" s="42"/>
      <c r="B77" s="47"/>
      <c r="C77" s="48" t="s">
        <v>25</v>
      </c>
      <c r="D77" s="24">
        <f>SUM(D69:D76)</f>
        <v>5969</v>
      </c>
      <c r="E77" s="24">
        <f>SUM(E69:E76)</f>
        <v>22637</v>
      </c>
      <c r="F77" s="24">
        <f>SUM(F69:F76)</f>
        <v>6010</v>
      </c>
      <c r="G77" s="24">
        <f>SUM(G69:G76)</f>
        <v>5167</v>
      </c>
      <c r="H77" s="19">
        <f t="shared" si="2"/>
        <v>0.15521579252951423</v>
      </c>
    </row>
    <row r="78" spans="1:8" x14ac:dyDescent="0.25">
      <c r="A78" s="4"/>
      <c r="B78" s="4"/>
      <c r="C78" s="11"/>
      <c r="D78" s="32"/>
      <c r="E78" s="32"/>
      <c r="F78" s="32"/>
      <c r="G78" s="32"/>
      <c r="H78" s="49"/>
    </row>
    <row r="79" spans="1:8" x14ac:dyDescent="0.25">
      <c r="A79" s="2" t="s">
        <v>78</v>
      </c>
      <c r="B79" s="4"/>
      <c r="C79" s="11"/>
      <c r="D79" s="8"/>
      <c r="E79" s="8"/>
      <c r="F79" s="9"/>
      <c r="G79" s="9"/>
      <c r="H79" s="8"/>
    </row>
    <row r="80" spans="1:8" x14ac:dyDescent="0.25">
      <c r="A80" s="14" t="s">
        <v>70</v>
      </c>
      <c r="B80" s="15"/>
      <c r="C80" s="16"/>
      <c r="D80" s="17">
        <f>[1]Monthly!BZ80</f>
        <v>5554</v>
      </c>
      <c r="E80" s="17">
        <f>[1]Fiscal!H80</f>
        <v>21602</v>
      </c>
      <c r="F80" s="17">
        <f>[1]Monthly!BN80</f>
        <v>5309</v>
      </c>
      <c r="G80" s="17">
        <f>[1]Monthly!BB80</f>
        <v>6106</v>
      </c>
      <c r="H80" s="19">
        <f t="shared" ref="H80:H88" si="3">(+D80-G80)/G80</f>
        <v>-9.0402882410743526E-2</v>
      </c>
    </row>
    <row r="81" spans="1:8" x14ac:dyDescent="0.25">
      <c r="A81" s="14" t="s">
        <v>71</v>
      </c>
      <c r="B81" s="15"/>
      <c r="C81" s="16"/>
      <c r="D81" s="17">
        <f>[1]Monthly!BZ81</f>
        <v>100</v>
      </c>
      <c r="E81" s="17">
        <f>[1]Fiscal!H81</f>
        <v>333</v>
      </c>
      <c r="F81" s="17">
        <f>[1]Monthly!BN81</f>
        <v>70</v>
      </c>
      <c r="G81" s="17">
        <f>[1]Monthly!BB81</f>
        <v>119</v>
      </c>
      <c r="H81" s="19">
        <f t="shared" si="3"/>
        <v>-0.15966386554621848</v>
      </c>
    </row>
    <row r="82" spans="1:8" x14ac:dyDescent="0.25">
      <c r="A82" s="14" t="s">
        <v>72</v>
      </c>
      <c r="B82" s="15"/>
      <c r="C82" s="16"/>
      <c r="D82" s="17">
        <f>[1]Monthly!BZ82</f>
        <v>79</v>
      </c>
      <c r="E82" s="17">
        <f>[1]Fiscal!H82</f>
        <v>253</v>
      </c>
      <c r="F82" s="17">
        <f>[1]Monthly!BN82</f>
        <v>91</v>
      </c>
      <c r="G82" s="17">
        <f>[1]Monthly!BB82</f>
        <v>127</v>
      </c>
      <c r="H82" s="19">
        <f t="shared" si="3"/>
        <v>-0.37795275590551181</v>
      </c>
    </row>
    <row r="83" spans="1:8" x14ac:dyDescent="0.25">
      <c r="A83" s="14" t="s">
        <v>73</v>
      </c>
      <c r="B83" s="15"/>
      <c r="C83" s="16"/>
      <c r="D83" s="17">
        <f>[1]Monthly!BZ83</f>
        <v>130</v>
      </c>
      <c r="E83" s="17">
        <f>[1]Fiscal!H83</f>
        <v>361</v>
      </c>
      <c r="F83" s="17">
        <f>[1]Monthly!BN83</f>
        <v>198</v>
      </c>
      <c r="G83" s="17">
        <f>[1]Monthly!BB83</f>
        <v>158</v>
      </c>
      <c r="H83" s="19">
        <f t="shared" si="3"/>
        <v>-0.17721518987341772</v>
      </c>
    </row>
    <row r="84" spans="1:8" x14ac:dyDescent="0.25">
      <c r="A84" s="14" t="s">
        <v>74</v>
      </c>
      <c r="B84" s="15"/>
      <c r="C84" s="16"/>
      <c r="D84" s="17">
        <f>[1]Monthly!BZ84</f>
        <v>16</v>
      </c>
      <c r="E84" s="17">
        <f>[1]Fiscal!H84</f>
        <v>29</v>
      </c>
      <c r="F84" s="17">
        <f>[1]Monthly!BN84</f>
        <v>31</v>
      </c>
      <c r="G84" s="17">
        <f>[1]Monthly!BB84</f>
        <v>21</v>
      </c>
      <c r="H84" s="19">
        <f t="shared" si="3"/>
        <v>-0.23809523809523808</v>
      </c>
    </row>
    <row r="85" spans="1:8" x14ac:dyDescent="0.25">
      <c r="A85" s="14" t="s">
        <v>75</v>
      </c>
      <c r="B85" s="15"/>
      <c r="C85" s="16"/>
      <c r="D85" s="17">
        <f>[1]Monthly!BZ85</f>
        <v>95</v>
      </c>
      <c r="E85" s="17">
        <f>[1]Fiscal!H85</f>
        <v>358</v>
      </c>
      <c r="F85" s="17">
        <f>[1]Monthly!BN85</f>
        <v>106</v>
      </c>
      <c r="G85" s="17">
        <f>[1]Monthly!BB85</f>
        <v>122</v>
      </c>
      <c r="H85" s="19">
        <f t="shared" si="3"/>
        <v>-0.22131147540983606</v>
      </c>
    </row>
    <row r="86" spans="1:8" x14ac:dyDescent="0.25">
      <c r="A86" s="14" t="s">
        <v>76</v>
      </c>
      <c r="B86" s="15"/>
      <c r="C86" s="16"/>
      <c r="D86" s="17">
        <f>[1]Monthly!BZ86</f>
        <v>24</v>
      </c>
      <c r="E86" s="17">
        <f>[1]Fiscal!H86</f>
        <v>90</v>
      </c>
      <c r="F86" s="17">
        <f>[1]Monthly!BN86</f>
        <v>43</v>
      </c>
      <c r="G86" s="17">
        <f>[1]Monthly!BB86</f>
        <v>59</v>
      </c>
      <c r="H86" s="19">
        <f t="shared" si="3"/>
        <v>-0.59322033898305082</v>
      </c>
    </row>
    <row r="87" spans="1:8" x14ac:dyDescent="0.25">
      <c r="A87" s="14" t="s">
        <v>77</v>
      </c>
      <c r="B87" s="15"/>
      <c r="C87" s="16"/>
      <c r="D87" s="17">
        <f>[1]Monthly!BZ87</f>
        <v>0</v>
      </c>
      <c r="E87" s="17">
        <f>[1]Fiscal!H87</f>
        <v>0</v>
      </c>
      <c r="F87" s="17">
        <f>[1]Monthly!BN87</f>
        <v>0</v>
      </c>
      <c r="G87" s="17">
        <f>[1]Monthly!BB87</f>
        <v>15</v>
      </c>
      <c r="H87" s="19">
        <f t="shared" si="3"/>
        <v>-1</v>
      </c>
    </row>
    <row r="88" spans="1:8" x14ac:dyDescent="0.25">
      <c r="A88" s="42"/>
      <c r="B88" s="47"/>
      <c r="C88" s="48" t="s">
        <v>25</v>
      </c>
      <c r="D88" s="24">
        <f>SUM(D80:D87)</f>
        <v>5998</v>
      </c>
      <c r="E88" s="24">
        <f>SUM(E80:E87)</f>
        <v>23026</v>
      </c>
      <c r="F88" s="24">
        <f>SUM(F80:F87)</f>
        <v>5848</v>
      </c>
      <c r="G88" s="24">
        <f>SUM(G80:G87)</f>
        <v>6727</v>
      </c>
      <c r="H88" s="19">
        <f t="shared" si="3"/>
        <v>-0.10836925821317081</v>
      </c>
    </row>
    <row r="89" spans="1:8" x14ac:dyDescent="0.25">
      <c r="A89" s="4"/>
      <c r="B89" s="4"/>
      <c r="C89" s="11"/>
      <c r="D89" s="32"/>
      <c r="E89" s="32"/>
      <c r="F89" s="32"/>
      <c r="G89" s="32"/>
      <c r="H89" s="12"/>
    </row>
    <row r="90" spans="1:8" x14ac:dyDescent="0.25">
      <c r="A90" s="50" t="s">
        <v>79</v>
      </c>
      <c r="B90" s="15"/>
      <c r="C90" s="16"/>
      <c r="D90" s="17">
        <f>[1]Monthly!BZ88</f>
        <v>10309</v>
      </c>
      <c r="E90" s="17">
        <f>[1]Fiscal!H88</f>
        <v>39453</v>
      </c>
      <c r="F90" s="17">
        <f>[1]Monthly!BN88</f>
        <v>10308</v>
      </c>
      <c r="G90" s="17">
        <f>[1]Monthly!BB88</f>
        <v>10446</v>
      </c>
      <c r="H90" s="19">
        <f>(+D90-G90)/G90</f>
        <v>-1.3115067968600421E-2</v>
      </c>
    </row>
    <row r="91" spans="1:8" x14ac:dyDescent="0.25">
      <c r="A91" s="2"/>
      <c r="B91" s="4"/>
      <c r="C91" s="11"/>
      <c r="D91" s="32"/>
      <c r="E91" s="32"/>
      <c r="F91" s="32"/>
      <c r="G91" s="32"/>
      <c r="H91" s="49"/>
    </row>
    <row r="92" spans="1:8" x14ac:dyDescent="0.25">
      <c r="A92" s="2" t="s">
        <v>80</v>
      </c>
      <c r="B92" s="4"/>
      <c r="C92" s="11"/>
      <c r="D92" s="32"/>
      <c r="E92" s="51"/>
      <c r="F92" s="32"/>
      <c r="G92" s="32"/>
      <c r="H92" s="49"/>
    </row>
    <row r="93" spans="1:8" x14ac:dyDescent="0.25">
      <c r="A93" s="50" t="s">
        <v>81</v>
      </c>
      <c r="B93" s="15"/>
      <c r="C93" s="16"/>
      <c r="D93" s="46">
        <f>[1]Monthly!BZ91</f>
        <v>22</v>
      </c>
      <c r="E93" s="46">
        <f>[1]Fiscal!H91</f>
        <v>60</v>
      </c>
      <c r="F93" s="17">
        <f>[1]Monthly!BN91</f>
        <v>0</v>
      </c>
      <c r="G93" s="17">
        <f>[1]Monthly!BB91</f>
        <v>32</v>
      </c>
      <c r="H93" s="19">
        <f t="shared" ref="H93:H102" si="4">(+D93-G93)/G93</f>
        <v>-0.3125</v>
      </c>
    </row>
    <row r="94" spans="1:8" x14ac:dyDescent="0.25">
      <c r="A94" s="52" t="s">
        <v>82</v>
      </c>
      <c r="B94" s="53"/>
      <c r="C94" s="54"/>
      <c r="D94" s="46">
        <f>[1]Monthly!BZ92</f>
        <v>50</v>
      </c>
      <c r="E94" s="46">
        <f>[1]Fiscal!H92</f>
        <v>151</v>
      </c>
      <c r="F94" s="17">
        <f>[1]Monthly!BN92</f>
        <v>0</v>
      </c>
      <c r="G94" s="17">
        <f>[1]Monthly!BB92</f>
        <v>26</v>
      </c>
      <c r="H94" s="19">
        <f t="shared" si="4"/>
        <v>0.92307692307692313</v>
      </c>
    </row>
    <row r="95" spans="1:8" x14ac:dyDescent="0.25">
      <c r="A95" s="52" t="s">
        <v>83</v>
      </c>
      <c r="B95" s="53"/>
      <c r="C95" s="54"/>
      <c r="D95" s="46">
        <f>[1]Monthly!BZ93</f>
        <v>0</v>
      </c>
      <c r="E95" s="46">
        <f>[1]Fiscal!H93</f>
        <v>0</v>
      </c>
      <c r="F95" s="17">
        <f>[1]Monthly!BN93</f>
        <v>0</v>
      </c>
      <c r="G95" s="17">
        <f>[1]Monthly!BB93</f>
        <v>0</v>
      </c>
      <c r="H95" s="19"/>
    </row>
    <row r="96" spans="1:8" x14ac:dyDescent="0.25">
      <c r="A96" s="42" t="s">
        <v>84</v>
      </c>
      <c r="B96" s="53"/>
      <c r="C96" s="54"/>
      <c r="D96" s="46">
        <f>[1]Monthly!BZ94</f>
        <v>0</v>
      </c>
      <c r="E96" s="46">
        <f>[1]Fiscal!H94</f>
        <v>0</v>
      </c>
      <c r="F96" s="17">
        <f>[1]Monthly!BN94</f>
        <v>0</v>
      </c>
      <c r="G96" s="17">
        <f>[1]Monthly!BB94</f>
        <v>3</v>
      </c>
      <c r="H96" s="19">
        <f t="shared" si="4"/>
        <v>-1</v>
      </c>
    </row>
    <row r="97" spans="1:8" x14ac:dyDescent="0.25">
      <c r="A97" s="21"/>
      <c r="B97" s="37"/>
      <c r="C97" s="55" t="s">
        <v>25</v>
      </c>
      <c r="D97" s="24">
        <f>SUM(D93:D96)</f>
        <v>72</v>
      </c>
      <c r="E97" s="24">
        <f>SUM(E93:E96)</f>
        <v>211</v>
      </c>
      <c r="F97" s="24">
        <f>SUM(F93:F96)</f>
        <v>0</v>
      </c>
      <c r="G97" s="24">
        <f>SUM(G93:G96)</f>
        <v>61</v>
      </c>
      <c r="H97" s="19">
        <f t="shared" si="4"/>
        <v>0.18032786885245902</v>
      </c>
    </row>
    <row r="98" spans="1:8" x14ac:dyDescent="0.25">
      <c r="A98" s="50" t="s">
        <v>85</v>
      </c>
      <c r="B98" s="39"/>
      <c r="C98" s="16"/>
      <c r="D98" s="46">
        <f>[1]Monthly!BZ95</f>
        <v>17</v>
      </c>
      <c r="E98" s="46">
        <f>[1]Fiscal!H96</f>
        <v>158</v>
      </c>
      <c r="F98" s="17">
        <f>[1]Monthly!BN95</f>
        <v>0</v>
      </c>
      <c r="G98" s="17">
        <f>[1]Monthly!BB95</f>
        <v>32</v>
      </c>
      <c r="H98" s="19">
        <f t="shared" si="4"/>
        <v>-0.46875</v>
      </c>
    </row>
    <row r="99" spans="1:8" x14ac:dyDescent="0.25">
      <c r="A99" s="52" t="s">
        <v>82</v>
      </c>
      <c r="B99" s="47"/>
      <c r="C99" s="54"/>
      <c r="D99" s="46">
        <f>[1]Monthly!BZ96</f>
        <v>30</v>
      </c>
      <c r="E99" s="46">
        <f>[1]Fiscal!H97</f>
        <v>3</v>
      </c>
      <c r="F99" s="17">
        <f>[1]Monthly!BN96</f>
        <v>0</v>
      </c>
      <c r="G99" s="17">
        <f>[1]Monthly!BB96</f>
        <v>43</v>
      </c>
      <c r="H99" s="19">
        <f t="shared" si="4"/>
        <v>-0.30232558139534882</v>
      </c>
    </row>
    <row r="100" spans="1:8" x14ac:dyDescent="0.25">
      <c r="A100" s="52" t="s">
        <v>83</v>
      </c>
      <c r="B100" s="53"/>
      <c r="C100" s="54"/>
      <c r="D100" s="46">
        <f>[1]Monthly!BZ97</f>
        <v>1</v>
      </c>
      <c r="E100" s="46">
        <f>[1]Fiscal!H98</f>
        <v>6</v>
      </c>
      <c r="F100" s="17">
        <f>[1]Monthly!BN97</f>
        <v>0</v>
      </c>
      <c r="G100" s="17">
        <f>[1]Monthly!BB97</f>
        <v>3</v>
      </c>
      <c r="H100" s="19">
        <f t="shared" si="4"/>
        <v>-0.66666666666666663</v>
      </c>
    </row>
    <row r="101" spans="1:8" x14ac:dyDescent="0.25">
      <c r="A101" s="52" t="s">
        <v>84</v>
      </c>
      <c r="B101" s="53"/>
      <c r="C101" s="54"/>
      <c r="D101" s="46">
        <f>[1]Monthly!BZ98</f>
        <v>5</v>
      </c>
      <c r="E101" s="46">
        <f>[1]Fiscal!H99</f>
        <v>0</v>
      </c>
      <c r="F101" s="17">
        <f>[1]Monthly!BN98</f>
        <v>0</v>
      </c>
      <c r="G101" s="17">
        <f>[1]Monthly!BB98</f>
        <v>2</v>
      </c>
      <c r="H101" s="19">
        <f t="shared" si="4"/>
        <v>1.5</v>
      </c>
    </row>
    <row r="102" spans="1:8" x14ac:dyDescent="0.25">
      <c r="A102" s="42"/>
      <c r="B102" s="53"/>
      <c r="C102" s="48" t="s">
        <v>25</v>
      </c>
      <c r="D102" s="24">
        <f>SUM(D98:D101)</f>
        <v>53</v>
      </c>
      <c r="E102" s="24">
        <f>SUM(E98:E101)</f>
        <v>167</v>
      </c>
      <c r="F102" s="24">
        <f>SUM(F98:F101)</f>
        <v>0</v>
      </c>
      <c r="G102" s="24">
        <f>SUM(G98:G101)</f>
        <v>80</v>
      </c>
      <c r="H102" s="19">
        <f t="shared" si="4"/>
        <v>-0.33750000000000002</v>
      </c>
    </row>
    <row r="103" spans="1:8" x14ac:dyDescent="0.25">
      <c r="A103" s="4"/>
      <c r="B103" s="4"/>
      <c r="C103" s="11"/>
      <c r="D103" s="32"/>
      <c r="E103" s="32"/>
      <c r="F103" s="32"/>
      <c r="G103" s="32"/>
      <c r="H103" s="12"/>
    </row>
    <row r="104" spans="1:8" x14ac:dyDescent="0.25">
      <c r="A104" s="2" t="s">
        <v>86</v>
      </c>
      <c r="B104" s="4"/>
      <c r="C104" s="11"/>
      <c r="D104" s="32"/>
      <c r="E104" s="51"/>
      <c r="F104" s="32"/>
      <c r="G104" s="32"/>
      <c r="H104" s="12"/>
    </row>
    <row r="105" spans="1:8" x14ac:dyDescent="0.25">
      <c r="A105" s="14" t="s">
        <v>87</v>
      </c>
      <c r="B105" s="15"/>
      <c r="C105" s="16"/>
      <c r="D105" s="17">
        <f>[1]Monthly!BZ101</f>
        <v>0</v>
      </c>
      <c r="E105" s="46">
        <f>[1]Fiscal!H101</f>
        <v>0</v>
      </c>
      <c r="F105" s="17">
        <f>[1]Monthly!BN101</f>
        <v>0</v>
      </c>
      <c r="G105" s="17">
        <f>[1]Monthly!BB101</f>
        <v>2107</v>
      </c>
      <c r="H105" s="19">
        <f t="shared" ref="H105:H118" si="5">(+D105-G105)/G105</f>
        <v>-1</v>
      </c>
    </row>
    <row r="106" spans="1:8" x14ac:dyDescent="0.25">
      <c r="A106" s="42" t="s">
        <v>88</v>
      </c>
      <c r="B106" s="47"/>
      <c r="C106" s="54"/>
      <c r="D106" s="17">
        <f>[1]Monthly!BZ102</f>
        <v>858</v>
      </c>
      <c r="E106" s="46">
        <f>[1]Fiscal!H102</f>
        <v>2898</v>
      </c>
      <c r="F106" s="17">
        <f>[1]Monthly!BN102</f>
        <v>0</v>
      </c>
      <c r="G106" s="17">
        <f>[1]Monthly!BB102</f>
        <v>981</v>
      </c>
      <c r="H106" s="19">
        <f t="shared" si="5"/>
        <v>-0.12538226299694188</v>
      </c>
    </row>
    <row r="107" spans="1:8" x14ac:dyDescent="0.25">
      <c r="A107" s="42" t="s">
        <v>89</v>
      </c>
      <c r="B107" s="47"/>
      <c r="C107" s="54"/>
      <c r="D107" s="17">
        <f>[1]Monthly!BZ103</f>
        <v>0</v>
      </c>
      <c r="E107" s="46">
        <f>[1]Fiscal!H103</f>
        <v>0</v>
      </c>
      <c r="F107" s="17">
        <f>[1]Monthly!BN103</f>
        <v>0</v>
      </c>
      <c r="G107" s="17">
        <f>[1]Monthly!BB103</f>
        <v>227</v>
      </c>
      <c r="H107" s="19">
        <f t="shared" si="5"/>
        <v>-1</v>
      </c>
    </row>
    <row r="108" spans="1:8" x14ac:dyDescent="0.25">
      <c r="A108" s="42" t="s">
        <v>90</v>
      </c>
      <c r="B108" s="47"/>
      <c r="C108" s="54"/>
      <c r="D108" s="17">
        <f>[1]Monthly!BZ104</f>
        <v>60</v>
      </c>
      <c r="E108" s="46">
        <f>[1]Fiscal!H104</f>
        <v>230</v>
      </c>
      <c r="F108" s="17">
        <f>[1]Monthly!BN104</f>
        <v>0</v>
      </c>
      <c r="G108" s="17">
        <f>[1]Monthly!BB104</f>
        <v>233</v>
      </c>
      <c r="H108" s="19">
        <f t="shared" si="5"/>
        <v>-0.74248927038626611</v>
      </c>
    </row>
    <row r="109" spans="1:8" x14ac:dyDescent="0.25">
      <c r="A109" s="42" t="s">
        <v>91</v>
      </c>
      <c r="B109" s="47"/>
      <c r="C109" s="54"/>
      <c r="D109" s="17">
        <f>[1]Monthly!BZ105</f>
        <v>58</v>
      </c>
      <c r="E109" s="46">
        <f>[1]Fiscal!H105</f>
        <v>185</v>
      </c>
      <c r="F109" s="17">
        <f>[1]Monthly!BN105</f>
        <v>0</v>
      </c>
      <c r="G109" s="17">
        <f>[1]Monthly!BB105</f>
        <v>184</v>
      </c>
      <c r="H109" s="19">
        <f t="shared" si="5"/>
        <v>-0.68478260869565222</v>
      </c>
    </row>
    <row r="110" spans="1:8" x14ac:dyDescent="0.25">
      <c r="A110" s="42" t="s">
        <v>92</v>
      </c>
      <c r="B110" s="47"/>
      <c r="C110" s="54"/>
      <c r="D110" s="17">
        <f>[1]Monthly!BZ106</f>
        <v>69746</v>
      </c>
      <c r="E110" s="46">
        <f>[1]Fiscal!H106</f>
        <v>157060</v>
      </c>
      <c r="F110" s="17">
        <f>[1]Monthly!BN106</f>
        <v>0</v>
      </c>
      <c r="G110" s="17">
        <f>[1]Monthly!BB106</f>
        <v>8245</v>
      </c>
      <c r="H110" s="19">
        <f t="shared" si="5"/>
        <v>7.4591873862947242</v>
      </c>
    </row>
    <row r="111" spans="1:8" x14ac:dyDescent="0.25">
      <c r="A111" s="42" t="s">
        <v>93</v>
      </c>
      <c r="B111" s="47"/>
      <c r="C111" s="54"/>
      <c r="D111" s="17">
        <f>[1]Monthly!BZ107</f>
        <v>1</v>
      </c>
      <c r="E111" s="46">
        <f>[1]Fiscal!H107</f>
        <v>10</v>
      </c>
      <c r="F111" s="17">
        <f>[1]Monthly!BN107</f>
        <v>0</v>
      </c>
      <c r="G111" s="17">
        <f>[1]Monthly!BB107</f>
        <v>8</v>
      </c>
      <c r="H111" s="19">
        <f t="shared" si="5"/>
        <v>-0.875</v>
      </c>
    </row>
    <row r="112" spans="1:8" x14ac:dyDescent="0.25">
      <c r="A112" s="42" t="s">
        <v>94</v>
      </c>
      <c r="B112" s="47"/>
      <c r="C112" s="54"/>
      <c r="D112" s="17">
        <f>[1]Monthly!BZ108</f>
        <v>7</v>
      </c>
      <c r="E112" s="46">
        <f>[1]Fiscal!H108</f>
        <v>10</v>
      </c>
      <c r="F112" s="17">
        <f>[1]Monthly!BN108</f>
        <v>0</v>
      </c>
      <c r="G112" s="17">
        <f>[1]Monthly!BB108</f>
        <v>26</v>
      </c>
      <c r="H112" s="19">
        <f t="shared" si="5"/>
        <v>-0.73076923076923073</v>
      </c>
    </row>
    <row r="113" spans="1:8" x14ac:dyDescent="0.25">
      <c r="A113" s="42" t="s">
        <v>95</v>
      </c>
      <c r="B113" s="47"/>
      <c r="C113" s="54"/>
      <c r="D113" s="17">
        <f>[1]Monthly!BZ109</f>
        <v>8</v>
      </c>
      <c r="E113" s="46">
        <f>[1]Fiscal!H109</f>
        <v>63</v>
      </c>
      <c r="F113" s="17">
        <f>[1]Monthly!BN109</f>
        <v>7</v>
      </c>
      <c r="G113" s="17">
        <f>[1]Monthly!BB109</f>
        <v>37</v>
      </c>
      <c r="H113" s="19">
        <f t="shared" si="5"/>
        <v>-0.78378378378378377</v>
      </c>
    </row>
    <row r="114" spans="1:8" x14ac:dyDescent="0.25">
      <c r="A114" s="42" t="s">
        <v>74</v>
      </c>
      <c r="B114" s="47"/>
      <c r="C114" s="54"/>
      <c r="D114" s="17">
        <f>[1]Monthly!BZ110</f>
        <v>0</v>
      </c>
      <c r="E114" s="46">
        <f>[1]Fiscal!H110</f>
        <v>1</v>
      </c>
      <c r="F114" s="17">
        <f>[1]Monthly!BN110</f>
        <v>0</v>
      </c>
      <c r="G114" s="17">
        <f>[1]Monthly!BB110</f>
        <v>6</v>
      </c>
      <c r="H114" s="19">
        <f t="shared" si="5"/>
        <v>-1</v>
      </c>
    </row>
    <row r="115" spans="1:8" x14ac:dyDescent="0.25">
      <c r="A115" s="42" t="s">
        <v>75</v>
      </c>
      <c r="B115" s="47"/>
      <c r="C115" s="54"/>
      <c r="D115" s="17">
        <f>[1]Monthly!BZ111</f>
        <v>6</v>
      </c>
      <c r="E115" s="46">
        <f>[1]Fiscal!H111</f>
        <v>42</v>
      </c>
      <c r="F115" s="17">
        <f>[1]Monthly!BN111</f>
        <v>0</v>
      </c>
      <c r="G115" s="17">
        <f>[1]Monthly!BB111</f>
        <v>22</v>
      </c>
      <c r="H115" s="19">
        <f t="shared" si="5"/>
        <v>-0.72727272727272729</v>
      </c>
    </row>
    <row r="116" spans="1:8" x14ac:dyDescent="0.25">
      <c r="A116" s="42" t="s">
        <v>76</v>
      </c>
      <c r="B116" s="47"/>
      <c r="C116" s="54"/>
      <c r="D116" s="17">
        <f>[1]Monthly!BZ112</f>
        <v>20</v>
      </c>
      <c r="E116" s="46">
        <f>[1]Fiscal!H112</f>
        <v>88</v>
      </c>
      <c r="F116" s="17">
        <f>[1]Monthly!BN112</f>
        <v>8</v>
      </c>
      <c r="G116" s="17">
        <f>[1]Monthly!BB112</f>
        <v>30</v>
      </c>
      <c r="H116" s="19">
        <f t="shared" si="5"/>
        <v>-0.33333333333333331</v>
      </c>
    </row>
    <row r="117" spans="1:8" x14ac:dyDescent="0.25">
      <c r="A117" s="42" t="s">
        <v>77</v>
      </c>
      <c r="B117" s="47"/>
      <c r="C117" s="54"/>
      <c r="D117" s="17">
        <f>[1]Monthly!BZ113</f>
        <v>0</v>
      </c>
      <c r="E117" s="46">
        <f>[1]Fiscal!H113</f>
        <v>0</v>
      </c>
      <c r="F117" s="17">
        <f>[1]Monthly!BN113</f>
        <v>0</v>
      </c>
      <c r="G117" s="17">
        <f>[1]Monthly!BB113</f>
        <v>36</v>
      </c>
      <c r="H117" s="19">
        <f t="shared" si="5"/>
        <v>-1</v>
      </c>
    </row>
    <row r="118" spans="1:8" x14ac:dyDescent="0.25">
      <c r="A118" s="42"/>
      <c r="B118" s="43"/>
      <c r="C118" s="43" t="s">
        <v>25</v>
      </c>
      <c r="D118" s="24">
        <f>SUM(D105:D117)</f>
        <v>70764</v>
      </c>
      <c r="E118" s="24">
        <f>SUM(E105:E117)</f>
        <v>160587</v>
      </c>
      <c r="F118" s="24">
        <f>SUM(F105:F117)</f>
        <v>15</v>
      </c>
      <c r="G118" s="24">
        <f>SUM(G105:G117)</f>
        <v>12142</v>
      </c>
      <c r="H118" s="19">
        <f t="shared" si="5"/>
        <v>4.8280349201120076</v>
      </c>
    </row>
    <row r="119" spans="1:8" x14ac:dyDescent="0.25">
      <c r="A119" s="4"/>
      <c r="B119" s="4"/>
      <c r="C119" s="11"/>
      <c r="D119" s="32"/>
      <c r="E119" s="32"/>
      <c r="F119" s="32"/>
      <c r="G119" s="32"/>
      <c r="H119" s="12"/>
    </row>
    <row r="120" spans="1:8" x14ac:dyDescent="0.25">
      <c r="A120" s="2" t="s">
        <v>96</v>
      </c>
      <c r="B120" s="4"/>
      <c r="C120" s="11"/>
      <c r="D120" s="32"/>
      <c r="E120" s="51"/>
      <c r="F120" s="32"/>
      <c r="G120" s="32"/>
      <c r="H120" s="12"/>
    </row>
    <row r="121" spans="1:8" x14ac:dyDescent="0.25">
      <c r="A121" s="14" t="s">
        <v>97</v>
      </c>
      <c r="B121" s="34"/>
      <c r="C121" s="16"/>
      <c r="D121" s="30">
        <f>[1]Monthly!BZ117</f>
        <v>12968</v>
      </c>
      <c r="E121" s="46">
        <f>[1]Fiscal!H117</f>
        <v>38713</v>
      </c>
      <c r="F121" s="30">
        <f>[1]Monthly!BN117</f>
        <v>11193</v>
      </c>
      <c r="G121" s="30" t="str">
        <f>[1]Monthly!BB117</f>
        <v>unavailable</v>
      </c>
      <c r="H121" s="19"/>
    </row>
    <row r="122" spans="1:8" x14ac:dyDescent="0.25">
      <c r="A122" s="42" t="s">
        <v>98</v>
      </c>
      <c r="B122" s="47"/>
      <c r="C122" s="54"/>
      <c r="D122" s="30">
        <f>[1]Monthly!BZ118</f>
        <v>7614</v>
      </c>
      <c r="E122" s="46">
        <f>[1]Fiscal!H118</f>
        <v>68013</v>
      </c>
      <c r="F122" s="30">
        <f>[1]Monthly!BN118</f>
        <v>7891</v>
      </c>
      <c r="G122" s="30" t="str">
        <f>[1]Monthly!BB118</f>
        <v>unavailable</v>
      </c>
      <c r="H122" s="19"/>
    </row>
    <row r="123" spans="1:8" x14ac:dyDescent="0.25">
      <c r="A123" s="42" t="s">
        <v>99</v>
      </c>
      <c r="B123" s="47"/>
      <c r="C123" s="54"/>
      <c r="D123" s="30">
        <f>[1]Monthly!BZ119</f>
        <v>0</v>
      </c>
      <c r="E123" s="46">
        <f>[1]Fiscal!H119</f>
        <v>2</v>
      </c>
      <c r="F123" s="30">
        <f>[1]Monthly!BN119</f>
        <v>0</v>
      </c>
      <c r="G123" s="30">
        <f>[1]Monthly!BB119</f>
        <v>95</v>
      </c>
      <c r="H123" s="19">
        <f t="shared" ref="H123:H126" si="6">(+D123-G123)/G123</f>
        <v>-1</v>
      </c>
    </row>
    <row r="124" spans="1:8" x14ac:dyDescent="0.25">
      <c r="A124" s="42" t="s">
        <v>100</v>
      </c>
      <c r="B124" s="47"/>
      <c r="C124" s="54"/>
      <c r="D124" s="30">
        <f>[1]Monthly!BZ120</f>
        <v>33583</v>
      </c>
      <c r="E124" s="46">
        <f>[1]Fiscal!H120</f>
        <v>101482</v>
      </c>
      <c r="F124" s="30">
        <f>[1]Monthly!BN120</f>
        <v>0</v>
      </c>
      <c r="G124" s="30">
        <f>[1]Monthly!BB120</f>
        <v>33357</v>
      </c>
      <c r="H124" s="19">
        <f t="shared" si="6"/>
        <v>6.775189615373085E-3</v>
      </c>
    </row>
    <row r="125" spans="1:8" x14ac:dyDescent="0.25">
      <c r="A125" s="42" t="s">
        <v>101</v>
      </c>
      <c r="B125" s="47"/>
      <c r="C125" s="54"/>
      <c r="D125" s="30">
        <f>[1]Monthly!BZ121</f>
        <v>203</v>
      </c>
      <c r="E125" s="46">
        <f>[1]Fiscal!H121</f>
        <v>476</v>
      </c>
      <c r="F125" s="30">
        <f>[1]Monthly!BN121</f>
        <v>0</v>
      </c>
      <c r="G125" s="30">
        <f>[1]Monthly!BB121</f>
        <v>159</v>
      </c>
      <c r="H125" s="19">
        <f t="shared" si="6"/>
        <v>0.27672955974842767</v>
      </c>
    </row>
    <row r="126" spans="1:8" x14ac:dyDescent="0.25">
      <c r="A126" s="42" t="s">
        <v>102</v>
      </c>
      <c r="B126" s="47"/>
      <c r="C126" s="54"/>
      <c r="D126" s="30">
        <f>[1]Monthly!BZ122</f>
        <v>435</v>
      </c>
      <c r="E126" s="46">
        <f>[1]Fiscal!H122</f>
        <v>1475</v>
      </c>
      <c r="F126" s="30">
        <f>[1]Monthly!BN122</f>
        <v>0</v>
      </c>
      <c r="G126" s="30">
        <f>[1]Monthly!BB122</f>
        <v>732</v>
      </c>
      <c r="H126" s="19">
        <f t="shared" si="6"/>
        <v>-0.40573770491803279</v>
      </c>
    </row>
    <row r="127" spans="1:8" x14ac:dyDescent="0.25">
      <c r="A127" s="4"/>
      <c r="B127" s="4"/>
      <c r="C127" s="11"/>
      <c r="D127" s="32"/>
      <c r="E127" s="32"/>
      <c r="F127" s="32"/>
      <c r="G127" s="32"/>
      <c r="H127" s="12"/>
    </row>
    <row r="128" spans="1:8" x14ac:dyDescent="0.25">
      <c r="A128" s="2" t="s">
        <v>103</v>
      </c>
      <c r="B128" s="4"/>
      <c r="C128" s="11"/>
      <c r="D128" s="8" t="s">
        <v>3</v>
      </c>
      <c r="E128" s="8" t="s">
        <v>4</v>
      </c>
      <c r="F128" s="9" t="s">
        <v>5</v>
      </c>
      <c r="G128" s="9" t="s">
        <v>5</v>
      </c>
      <c r="H128" s="10" t="s">
        <v>6</v>
      </c>
    </row>
    <row r="129" spans="1:8" x14ac:dyDescent="0.25">
      <c r="A129" s="2" t="s">
        <v>104</v>
      </c>
      <c r="B129" s="4"/>
      <c r="C129" s="11"/>
      <c r="D129" s="8" t="s">
        <v>7</v>
      </c>
      <c r="E129" s="8" t="s">
        <v>8</v>
      </c>
      <c r="F129" s="9" t="s">
        <v>9</v>
      </c>
      <c r="G129" s="9">
        <v>2019</v>
      </c>
      <c r="H129" s="8" t="s">
        <v>10</v>
      </c>
    </row>
    <row r="130" spans="1:8" x14ac:dyDescent="0.25">
      <c r="A130" s="14" t="s">
        <v>105</v>
      </c>
      <c r="B130" s="15"/>
      <c r="C130" s="16"/>
      <c r="D130" s="17">
        <f>[1]Monthly!BZ125</f>
        <v>0</v>
      </c>
      <c r="E130" s="46">
        <f>[1]Fiscal!H125</f>
        <v>823</v>
      </c>
      <c r="F130" s="17">
        <f>[1]Monthly!BN125</f>
        <v>0</v>
      </c>
      <c r="G130" s="17">
        <f>[1]Monthly!BB125</f>
        <v>432</v>
      </c>
      <c r="H130" s="19">
        <f t="shared" ref="H130:H143" si="7">(+D130-G130)/G130</f>
        <v>-1</v>
      </c>
    </row>
    <row r="131" spans="1:8" x14ac:dyDescent="0.25">
      <c r="A131" s="42" t="s">
        <v>106</v>
      </c>
      <c r="B131" s="47"/>
      <c r="C131" s="54"/>
      <c r="D131" s="17">
        <f>[1]Monthly!BZ126</f>
        <v>0</v>
      </c>
      <c r="E131" s="46">
        <f>[1]Fiscal!H126</f>
        <v>0</v>
      </c>
      <c r="F131" s="17">
        <f>[1]Monthly!BN126</f>
        <v>0</v>
      </c>
      <c r="G131" s="17">
        <f>[1]Monthly!BB126</f>
        <v>688</v>
      </c>
      <c r="H131" s="19">
        <f t="shared" si="7"/>
        <v>-1</v>
      </c>
    </row>
    <row r="132" spans="1:8" x14ac:dyDescent="0.25">
      <c r="A132" s="42" t="s">
        <v>107</v>
      </c>
      <c r="B132" s="47"/>
      <c r="C132" s="54"/>
      <c r="D132" s="17">
        <f>[1]Monthly!BZ127</f>
        <v>7258</v>
      </c>
      <c r="E132" s="46">
        <f>[1]Fiscal!H127</f>
        <v>32615</v>
      </c>
      <c r="F132" s="17">
        <f>[1]Monthly!BN127</f>
        <v>974</v>
      </c>
      <c r="G132" s="17">
        <f>[1]Monthly!BB127</f>
        <v>5491</v>
      </c>
      <c r="H132" s="19">
        <f t="shared" si="7"/>
        <v>0.3217993079584775</v>
      </c>
    </row>
    <row r="133" spans="1:8" x14ac:dyDescent="0.25">
      <c r="A133" s="42" t="s">
        <v>108</v>
      </c>
      <c r="B133" s="47"/>
      <c r="C133" s="54"/>
      <c r="D133" s="17">
        <f>[1]Monthly!BZ128</f>
        <v>895</v>
      </c>
      <c r="E133" s="46">
        <f>[1]Fiscal!H128</f>
        <v>4295</v>
      </c>
      <c r="F133" s="17">
        <f>[1]Monthly!BN128</f>
        <v>71</v>
      </c>
      <c r="G133" s="17">
        <f>[1]Monthly!BB128</f>
        <v>1565</v>
      </c>
      <c r="H133" s="19">
        <f t="shared" si="7"/>
        <v>-0.4281150159744409</v>
      </c>
    </row>
    <row r="134" spans="1:8" x14ac:dyDescent="0.25">
      <c r="A134" s="42" t="s">
        <v>71</v>
      </c>
      <c r="B134" s="47"/>
      <c r="C134" s="54"/>
      <c r="D134" s="17">
        <f>[1]Monthly!BZ129</f>
        <v>88</v>
      </c>
      <c r="E134" s="46">
        <f>[1]Fiscal!H129</f>
        <v>294</v>
      </c>
      <c r="F134" s="17">
        <f>[1]Monthly!BN129</f>
        <v>10</v>
      </c>
      <c r="G134" s="17">
        <f>[1]Monthly!BB129</f>
        <v>92</v>
      </c>
      <c r="H134" s="19">
        <f t="shared" si="7"/>
        <v>-4.3478260869565216E-2</v>
      </c>
    </row>
    <row r="135" spans="1:8" x14ac:dyDescent="0.25">
      <c r="A135" s="42" t="s">
        <v>72</v>
      </c>
      <c r="B135" s="47"/>
      <c r="C135" s="54"/>
      <c r="D135" s="17">
        <f>[1]Monthly!BZ130</f>
        <v>10</v>
      </c>
      <c r="E135" s="46">
        <f>[1]Fiscal!H130</f>
        <v>32</v>
      </c>
      <c r="F135" s="17">
        <f>[1]Monthly!BN130</f>
        <v>0</v>
      </c>
      <c r="G135" s="17">
        <f>[1]Monthly!BB130</f>
        <v>14</v>
      </c>
      <c r="H135" s="19">
        <f t="shared" si="7"/>
        <v>-0.2857142857142857</v>
      </c>
    </row>
    <row r="136" spans="1:8" x14ac:dyDescent="0.25">
      <c r="A136" s="42" t="s">
        <v>73</v>
      </c>
      <c r="B136" s="47"/>
      <c r="C136" s="54"/>
      <c r="D136" s="17">
        <f>[1]Monthly!BZ131</f>
        <v>13</v>
      </c>
      <c r="E136" s="46">
        <f>[1]Fiscal!H131</f>
        <v>79</v>
      </c>
      <c r="F136" s="17">
        <f>[1]Monthly!BN131</f>
        <v>17</v>
      </c>
      <c r="G136" s="17">
        <f>[1]Monthly!BB131</f>
        <v>16</v>
      </c>
      <c r="H136" s="19">
        <f t="shared" si="7"/>
        <v>-0.1875</v>
      </c>
    </row>
    <row r="137" spans="1:8" x14ac:dyDescent="0.25">
      <c r="A137" s="42" t="s">
        <v>74</v>
      </c>
      <c r="B137" s="47"/>
      <c r="C137" s="54"/>
      <c r="D137" s="17">
        <f>[1]Monthly!BZ132</f>
        <v>9</v>
      </c>
      <c r="E137" s="46">
        <f>[1]Fiscal!H132</f>
        <v>29</v>
      </c>
      <c r="F137" s="17">
        <f>[1]Monthly!BN132</f>
        <v>0</v>
      </c>
      <c r="G137" s="17">
        <f>[1]Monthly!BB132</f>
        <v>11</v>
      </c>
      <c r="H137" s="19">
        <f t="shared" si="7"/>
        <v>-0.18181818181818182</v>
      </c>
    </row>
    <row r="138" spans="1:8" x14ac:dyDescent="0.25">
      <c r="A138" s="42" t="s">
        <v>75</v>
      </c>
      <c r="B138" s="47"/>
      <c r="C138" s="54"/>
      <c r="D138" s="17">
        <f>[1]Monthly!BZ133</f>
        <v>25</v>
      </c>
      <c r="E138" s="46">
        <f>[1]Fiscal!H133</f>
        <v>105</v>
      </c>
      <c r="F138" s="17">
        <f>[1]Monthly!BN133</f>
        <v>25</v>
      </c>
      <c r="G138" s="17">
        <f>[1]Monthly!BB133</f>
        <v>49</v>
      </c>
      <c r="H138" s="19">
        <f t="shared" si="7"/>
        <v>-0.48979591836734693</v>
      </c>
    </row>
    <row r="139" spans="1:8" x14ac:dyDescent="0.25">
      <c r="A139" s="42" t="s">
        <v>76</v>
      </c>
      <c r="B139" s="47"/>
      <c r="C139" s="54"/>
      <c r="D139" s="17">
        <f>[1]Monthly!BZ134</f>
        <v>28</v>
      </c>
      <c r="E139" s="46">
        <f>[1]Fiscal!H134</f>
        <v>112</v>
      </c>
      <c r="F139" s="17">
        <f>[1]Monthly!BN134</f>
        <v>24</v>
      </c>
      <c r="G139" s="17">
        <f>[1]Monthly!BB134</f>
        <v>17</v>
      </c>
      <c r="H139" s="19">
        <f t="shared" si="7"/>
        <v>0.6470588235294118</v>
      </c>
    </row>
    <row r="140" spans="1:8" x14ac:dyDescent="0.25">
      <c r="A140" s="42" t="s">
        <v>109</v>
      </c>
      <c r="B140" s="47"/>
      <c r="C140" s="54"/>
      <c r="D140" s="17">
        <f>[1]Monthly!BZ135</f>
        <v>30</v>
      </c>
      <c r="E140" s="46">
        <f>[1]Fiscal!H135</f>
        <v>245</v>
      </c>
      <c r="F140" s="17">
        <f>[1]Monthly!BN135</f>
        <v>0</v>
      </c>
      <c r="G140" s="17">
        <f>[1]Monthly!BB135</f>
        <v>144</v>
      </c>
      <c r="H140" s="19">
        <f t="shared" si="7"/>
        <v>-0.79166666666666663</v>
      </c>
    </row>
    <row r="141" spans="1:8" x14ac:dyDescent="0.25">
      <c r="A141" s="42" t="s">
        <v>77</v>
      </c>
      <c r="B141" s="47"/>
      <c r="C141" s="54"/>
      <c r="D141" s="17">
        <f>[1]Monthly!BZ136</f>
        <v>0</v>
      </c>
      <c r="E141" s="46">
        <f>[1]Fiscal!H136</f>
        <v>0</v>
      </c>
      <c r="F141" s="17">
        <f>[1]Monthly!BN136</f>
        <v>0</v>
      </c>
      <c r="G141" s="17">
        <f>[1]Monthly!BB136</f>
        <v>42</v>
      </c>
      <c r="H141" s="19">
        <f t="shared" si="7"/>
        <v>-1</v>
      </c>
    </row>
    <row r="142" spans="1:8" x14ac:dyDescent="0.25">
      <c r="A142" s="42" t="s">
        <v>110</v>
      </c>
      <c r="B142" s="47"/>
      <c r="C142" s="56"/>
      <c r="D142" s="17">
        <f>[1]Monthly!BZ137</f>
        <v>0</v>
      </c>
      <c r="E142" s="46">
        <f>[1]Fiscal!H137</f>
        <v>242</v>
      </c>
      <c r="F142" s="17">
        <f>[1]Monthly!BN137</f>
        <v>0</v>
      </c>
      <c r="G142" s="17">
        <f>[1]Monthly!BB137</f>
        <v>0</v>
      </c>
      <c r="H142" s="19"/>
    </row>
    <row r="143" spans="1:8" x14ac:dyDescent="0.25">
      <c r="A143" s="42"/>
      <c r="B143" s="43"/>
      <c r="C143" s="43" t="s">
        <v>25</v>
      </c>
      <c r="D143" s="24">
        <f>+SUM(D130:D142)</f>
        <v>8356</v>
      </c>
      <c r="E143" s="24">
        <f>+SUM(E130:E142)</f>
        <v>38871</v>
      </c>
      <c r="F143" s="24">
        <f>+SUM(F130:F142)</f>
        <v>1121</v>
      </c>
      <c r="G143" s="24">
        <f>+SUM(G130:G142)</f>
        <v>8561</v>
      </c>
      <c r="H143" s="19">
        <f t="shared" si="7"/>
        <v>-2.3945800724214462E-2</v>
      </c>
    </row>
    <row r="144" spans="1:8" x14ac:dyDescent="0.25">
      <c r="A144" s="35"/>
      <c r="B144" s="35"/>
      <c r="C144" s="57"/>
      <c r="D144" s="58"/>
      <c r="E144" s="58"/>
      <c r="F144" s="58"/>
      <c r="G144" s="58"/>
      <c r="H144" s="49"/>
    </row>
    <row r="145" spans="1:8" x14ac:dyDescent="0.25">
      <c r="A145" s="59" t="s">
        <v>111</v>
      </c>
      <c r="B145" s="35"/>
      <c r="C145" s="57"/>
      <c r="D145" s="58"/>
      <c r="E145" s="58"/>
      <c r="F145" s="58"/>
      <c r="G145" s="58"/>
      <c r="H145" s="49"/>
    </row>
    <row r="146" spans="1:8" x14ac:dyDescent="0.25">
      <c r="A146" s="14" t="s">
        <v>112</v>
      </c>
      <c r="B146" s="15"/>
      <c r="C146" s="16"/>
      <c r="D146" s="17">
        <f>[1]Monthly!BZ141</f>
        <v>4</v>
      </c>
      <c r="E146" s="46">
        <f>[1]Fiscal!H141</f>
        <v>20</v>
      </c>
      <c r="F146" s="17">
        <f>[1]Monthly!BN141</f>
        <v>0</v>
      </c>
      <c r="G146" s="17">
        <f>[1]Monthly!BB141</f>
        <v>15</v>
      </c>
      <c r="H146" s="19">
        <f>(+D146-G146)/G146</f>
        <v>-0.73333333333333328</v>
      </c>
    </row>
    <row r="147" spans="1:8" x14ac:dyDescent="0.25">
      <c r="A147" s="42" t="s">
        <v>113</v>
      </c>
      <c r="B147" s="47"/>
      <c r="C147" s="54"/>
      <c r="D147" s="17">
        <f>[1]Monthly!BZ142</f>
        <v>51</v>
      </c>
      <c r="E147" s="46">
        <f>[1]Fiscal!H142</f>
        <v>239</v>
      </c>
      <c r="F147" s="17">
        <f>[1]Monthly!BN142</f>
        <v>0</v>
      </c>
      <c r="G147" s="17">
        <f>[1]Monthly!BB142</f>
        <v>68</v>
      </c>
      <c r="H147" s="19">
        <f>(+D147-G147)/G147</f>
        <v>-0.25</v>
      </c>
    </row>
    <row r="148" spans="1:8" x14ac:dyDescent="0.25">
      <c r="A148" s="42" t="s">
        <v>114</v>
      </c>
      <c r="B148" s="47"/>
      <c r="C148" s="54"/>
      <c r="D148" s="17">
        <f>[1]Monthly!BZ143</f>
        <v>76</v>
      </c>
      <c r="E148" s="46">
        <f>[1]Fiscal!H143</f>
        <v>330</v>
      </c>
      <c r="F148" s="17">
        <f>[1]Monthly!BN143</f>
        <v>0</v>
      </c>
      <c r="G148" s="17">
        <f>[1]Monthly!BB143</f>
        <v>87</v>
      </c>
      <c r="H148" s="19">
        <f>(+D148-G148)/G148</f>
        <v>-0.12643678160919541</v>
      </c>
    </row>
    <row r="149" spans="1:8" x14ac:dyDescent="0.25">
      <c r="A149" s="4"/>
      <c r="B149" s="4"/>
      <c r="C149" s="11"/>
      <c r="D149" s="32"/>
      <c r="E149" s="32"/>
      <c r="F149" s="32"/>
      <c r="G149" s="32"/>
      <c r="H149" s="12"/>
    </row>
    <row r="150" spans="1:8" x14ac:dyDescent="0.25">
      <c r="A150" s="2" t="s">
        <v>115</v>
      </c>
      <c r="B150" s="4"/>
      <c r="C150" s="11"/>
      <c r="D150" s="8"/>
      <c r="E150" s="8"/>
      <c r="F150" s="9"/>
      <c r="G150" s="9"/>
      <c r="H150" s="8"/>
    </row>
    <row r="151" spans="1:8" x14ac:dyDescent="0.25">
      <c r="A151" s="60" t="s">
        <v>116</v>
      </c>
      <c r="B151" s="15"/>
      <c r="C151" s="16"/>
      <c r="D151" s="17">
        <f>[1]Monthly!BZ146</f>
        <v>50</v>
      </c>
      <c r="E151" s="46">
        <f>[1]Fiscal!H146</f>
        <v>261</v>
      </c>
      <c r="F151" s="17">
        <f>[1]Monthly!BN146</f>
        <v>0</v>
      </c>
      <c r="G151" s="17">
        <f>[1]Monthly!BB146</f>
        <v>0</v>
      </c>
      <c r="H151" s="19"/>
    </row>
    <row r="152" spans="1:8" x14ac:dyDescent="0.25">
      <c r="A152" s="52" t="s">
        <v>117</v>
      </c>
      <c r="B152" s="47"/>
      <c r="C152" s="54"/>
      <c r="D152" s="17">
        <f>[1]Monthly!BZ147</f>
        <v>64</v>
      </c>
      <c r="E152" s="46">
        <f>[1]Fiscal!H147</f>
        <v>238</v>
      </c>
      <c r="F152" s="17">
        <f>[1]Monthly!BN147</f>
        <v>0</v>
      </c>
      <c r="G152" s="17">
        <f>[1]Monthly!BB147</f>
        <v>35</v>
      </c>
      <c r="H152" s="19">
        <f>(+D152-G152)/G152</f>
        <v>0.82857142857142863</v>
      </c>
    </row>
    <row r="153" spans="1:8" x14ac:dyDescent="0.25">
      <c r="A153" s="4"/>
      <c r="B153" s="4"/>
      <c r="C153" s="11"/>
      <c r="D153" s="32"/>
      <c r="E153" s="32"/>
      <c r="F153" s="32"/>
      <c r="G153" s="32"/>
      <c r="H153" s="12"/>
    </row>
    <row r="154" spans="1:8" x14ac:dyDescent="0.25">
      <c r="A154" s="2" t="s">
        <v>118</v>
      </c>
      <c r="B154" s="4"/>
      <c r="C154" s="11"/>
      <c r="D154" s="32"/>
      <c r="E154" s="32"/>
      <c r="F154" s="32"/>
      <c r="G154" s="32"/>
      <c r="H154" s="12"/>
    </row>
    <row r="155" spans="1:8" x14ac:dyDescent="0.25">
      <c r="A155" s="14" t="s">
        <v>119</v>
      </c>
      <c r="B155" s="15"/>
      <c r="C155" s="16"/>
      <c r="D155" s="17">
        <f>[1]Monthly!BZ150</f>
        <v>0</v>
      </c>
      <c r="E155" s="46">
        <f>[1]Fiscal!H150</f>
        <v>0</v>
      </c>
      <c r="F155" s="17">
        <f>[1]Monthly!BN150</f>
        <v>0</v>
      </c>
      <c r="G155" s="17">
        <f>[1]Monthly!BB150</f>
        <v>26433</v>
      </c>
      <c r="H155" s="19">
        <f t="shared" ref="H155:H163" si="8">(+D155-G155)/G155</f>
        <v>-1</v>
      </c>
    </row>
    <row r="156" spans="1:8" x14ac:dyDescent="0.25">
      <c r="A156" s="42" t="s">
        <v>71</v>
      </c>
      <c r="B156" s="47"/>
      <c r="C156" s="54"/>
      <c r="D156" s="17">
        <f>[1]Monthly!BZ151</f>
        <v>102</v>
      </c>
      <c r="E156" s="46">
        <f>[1]Fiscal!H151</f>
        <v>471</v>
      </c>
      <c r="F156" s="17">
        <f>[1]Monthly!BN151</f>
        <v>0</v>
      </c>
      <c r="G156" s="17">
        <f>[1]Monthly!BB151</f>
        <v>825</v>
      </c>
      <c r="H156" s="19">
        <f t="shared" si="8"/>
        <v>-0.87636363636363634</v>
      </c>
    </row>
    <row r="157" spans="1:8" x14ac:dyDescent="0.25">
      <c r="A157" s="42" t="s">
        <v>72</v>
      </c>
      <c r="B157" s="47"/>
      <c r="C157" s="54"/>
      <c r="D157" s="17">
        <f>[1]Monthly!BZ152</f>
        <v>106</v>
      </c>
      <c r="E157" s="46">
        <f>[1]Fiscal!H152</f>
        <v>408</v>
      </c>
      <c r="F157" s="17">
        <f>[1]Monthly!BN152</f>
        <v>0</v>
      </c>
      <c r="G157" s="17">
        <f>[1]Monthly!BB152</f>
        <v>282</v>
      </c>
      <c r="H157" s="19">
        <f t="shared" si="8"/>
        <v>-0.62411347517730498</v>
      </c>
    </row>
    <row r="158" spans="1:8" x14ac:dyDescent="0.25">
      <c r="A158" s="42" t="s">
        <v>95</v>
      </c>
      <c r="B158" s="47"/>
      <c r="C158" s="54"/>
      <c r="D158" s="17">
        <f>[1]Monthly!BZ153</f>
        <v>241</v>
      </c>
      <c r="E158" s="46">
        <f>[1]Fiscal!H153</f>
        <v>1082</v>
      </c>
      <c r="F158" s="17">
        <f>[1]Monthly!BN153</f>
        <v>71</v>
      </c>
      <c r="G158" s="17">
        <f>[1]Monthly!BB153</f>
        <v>630</v>
      </c>
      <c r="H158" s="19">
        <f t="shared" si="8"/>
        <v>-0.61746031746031749</v>
      </c>
    </row>
    <row r="159" spans="1:8" x14ac:dyDescent="0.25">
      <c r="A159" s="42" t="s">
        <v>74</v>
      </c>
      <c r="B159" s="47"/>
      <c r="C159" s="54"/>
      <c r="D159" s="17">
        <f>[1]Monthly!BZ154</f>
        <v>12</v>
      </c>
      <c r="E159" s="46">
        <f>[1]Fiscal!H154</f>
        <v>163</v>
      </c>
      <c r="F159" s="17">
        <f>[1]Monthly!BN154</f>
        <v>0</v>
      </c>
      <c r="G159" s="17">
        <f>[1]Monthly!BB154</f>
        <v>501</v>
      </c>
      <c r="H159" s="19">
        <f t="shared" si="8"/>
        <v>-0.9760479041916168</v>
      </c>
    </row>
    <row r="160" spans="1:8" x14ac:dyDescent="0.25">
      <c r="A160" s="42" t="s">
        <v>120</v>
      </c>
      <c r="B160" s="47"/>
      <c r="C160" s="54"/>
      <c r="D160" s="17">
        <f>[1]Monthly!BZ155</f>
        <v>103</v>
      </c>
      <c r="E160" s="46">
        <f>[1]Fiscal!H155</f>
        <v>602</v>
      </c>
      <c r="F160" s="17">
        <f>[1]Monthly!BN155</f>
        <v>0</v>
      </c>
      <c r="G160" s="17">
        <f>[1]Monthly!BB155</f>
        <v>322</v>
      </c>
      <c r="H160" s="19">
        <f t="shared" si="8"/>
        <v>-0.68012422360248448</v>
      </c>
    </row>
    <row r="161" spans="1:8" x14ac:dyDescent="0.25">
      <c r="A161" s="42" t="s">
        <v>76</v>
      </c>
      <c r="B161" s="47"/>
      <c r="C161" s="54"/>
      <c r="D161" s="17">
        <f>[1]Monthly!BZ156</f>
        <v>137</v>
      </c>
      <c r="E161" s="46">
        <f>[1]Fiscal!H156</f>
        <v>718</v>
      </c>
      <c r="F161" s="17">
        <f>[1]Monthly!BN156</f>
        <v>142</v>
      </c>
      <c r="G161" s="17">
        <f>[1]Monthly!BB156</f>
        <v>218</v>
      </c>
      <c r="H161" s="19">
        <f t="shared" si="8"/>
        <v>-0.37155963302752293</v>
      </c>
    </row>
    <row r="162" spans="1:8" x14ac:dyDescent="0.25">
      <c r="A162" s="42" t="s">
        <v>77</v>
      </c>
      <c r="B162" s="47"/>
      <c r="C162" s="54"/>
      <c r="D162" s="17">
        <f>[1]Monthly!BZ157</f>
        <v>0</v>
      </c>
      <c r="E162" s="46">
        <f>[1]Fiscal!H157</f>
        <v>0</v>
      </c>
      <c r="F162" s="17">
        <f>[1]Monthly!BN157</f>
        <v>0</v>
      </c>
      <c r="G162" s="17">
        <f>[1]Monthly!BB157</f>
        <v>80</v>
      </c>
      <c r="H162" s="19">
        <f t="shared" si="8"/>
        <v>-1</v>
      </c>
    </row>
    <row r="163" spans="1:8" x14ac:dyDescent="0.25">
      <c r="A163" s="42"/>
      <c r="B163" s="47"/>
      <c r="C163" s="61" t="s">
        <v>25</v>
      </c>
      <c r="D163" s="24">
        <f>SUM(D155:D162)</f>
        <v>701</v>
      </c>
      <c r="E163" s="24">
        <f>SUM(E155:E162)</f>
        <v>3444</v>
      </c>
      <c r="F163" s="24">
        <f>SUM(F155:F162)</f>
        <v>213</v>
      </c>
      <c r="G163" s="24">
        <f>SUM(G155:G162)</f>
        <v>29291</v>
      </c>
      <c r="H163" s="19">
        <f t="shared" si="8"/>
        <v>-0.97606773411628145</v>
      </c>
    </row>
    <row r="164" spans="1:8" x14ac:dyDescent="0.25">
      <c r="A164" s="4"/>
      <c r="B164" s="4"/>
      <c r="C164" s="11"/>
      <c r="D164" s="32"/>
      <c r="E164" s="32"/>
      <c r="F164" s="32"/>
      <c r="G164" s="32"/>
      <c r="H164" s="12"/>
    </row>
    <row r="165" spans="1:8" x14ac:dyDescent="0.25">
      <c r="A165" s="4"/>
      <c r="B165" s="62"/>
      <c r="C165" s="8"/>
      <c r="D165" s="63"/>
      <c r="E165" s="63"/>
      <c r="F165" s="64"/>
      <c r="G165" s="64"/>
      <c r="H165" s="10"/>
    </row>
    <row r="166" spans="1:8" x14ac:dyDescent="0.25">
      <c r="A166" s="2" t="s">
        <v>121</v>
      </c>
      <c r="B166" s="62" t="s">
        <v>122</v>
      </c>
      <c r="C166" s="8" t="s">
        <v>123</v>
      </c>
      <c r="D166" s="63" t="s">
        <v>124</v>
      </c>
      <c r="E166" s="63" t="s">
        <v>125</v>
      </c>
      <c r="F166" s="64" t="s">
        <v>126</v>
      </c>
      <c r="G166" s="64" t="s">
        <v>126</v>
      </c>
      <c r="H166" s="10" t="s">
        <v>6</v>
      </c>
    </row>
    <row r="167" spans="1:8" x14ac:dyDescent="0.25">
      <c r="A167" s="65" t="s">
        <v>127</v>
      </c>
      <c r="B167" s="66" t="s">
        <v>128</v>
      </c>
      <c r="C167" s="63" t="s">
        <v>129</v>
      </c>
      <c r="D167" s="63" t="s">
        <v>129</v>
      </c>
      <c r="E167" s="63" t="s">
        <v>130</v>
      </c>
      <c r="F167" s="64" t="s">
        <v>130</v>
      </c>
      <c r="G167" s="64">
        <v>2019</v>
      </c>
      <c r="H167" s="8" t="s">
        <v>10</v>
      </c>
    </row>
    <row r="168" spans="1:8" x14ac:dyDescent="0.25">
      <c r="A168" s="67" t="s">
        <v>131</v>
      </c>
      <c r="B168" s="68">
        <f>[1]Monthly!BZ162</f>
        <v>0</v>
      </c>
      <c r="C168" s="69">
        <f>[1]Monthly!BZ163</f>
        <v>0</v>
      </c>
      <c r="D168" s="17">
        <f>[1]Fiscal!H163</f>
        <v>200</v>
      </c>
      <c r="E168" s="68">
        <f>[1]Monthly!BN162</f>
        <v>0</v>
      </c>
      <c r="F168" s="69">
        <f>[1]Monthly!BN163</f>
        <v>0</v>
      </c>
      <c r="G168" s="69">
        <f>[1]Monthly!BB163</f>
        <v>134</v>
      </c>
      <c r="H168" s="19">
        <f t="shared" ref="H168:H174" si="9">(C168-G168)/G168</f>
        <v>-1</v>
      </c>
    </row>
    <row r="169" spans="1:8" x14ac:dyDescent="0.25">
      <c r="A169" s="67" t="s">
        <v>132</v>
      </c>
      <c r="B169" s="70">
        <f>[1]Monthly!BZ164</f>
        <v>0</v>
      </c>
      <c r="C169" s="69">
        <f>[1]Monthly!BZ165</f>
        <v>0</v>
      </c>
      <c r="D169" s="17">
        <f>[1]Fiscal!H165</f>
        <v>420</v>
      </c>
      <c r="E169" s="70">
        <f>[1]Monthly!BN164</f>
        <v>0</v>
      </c>
      <c r="F169" s="69">
        <f>[1]Monthly!BN165</f>
        <v>0</v>
      </c>
      <c r="G169" s="69">
        <f>[1]Monthly!BB165</f>
        <v>976</v>
      </c>
      <c r="H169" s="19">
        <f t="shared" si="9"/>
        <v>-1</v>
      </c>
    </row>
    <row r="170" spans="1:8" x14ac:dyDescent="0.25">
      <c r="A170" s="67" t="s">
        <v>133</v>
      </c>
      <c r="B170" s="70">
        <f>[1]Monthly!BZ166</f>
        <v>0</v>
      </c>
      <c r="C170" s="69">
        <f>[1]Monthly!BZ167</f>
        <v>0</v>
      </c>
      <c r="D170" s="17">
        <f>[1]Fiscal!H167</f>
        <v>31</v>
      </c>
      <c r="E170" s="70">
        <f>[1]Monthly!BN166</f>
        <v>0</v>
      </c>
      <c r="F170" s="69">
        <f>[1]Monthly!BN167</f>
        <v>0</v>
      </c>
      <c r="G170" s="69">
        <f>[1]Monthly!BB167</f>
        <v>40</v>
      </c>
      <c r="H170" s="19">
        <f t="shared" si="9"/>
        <v>-1</v>
      </c>
    </row>
    <row r="171" spans="1:8" x14ac:dyDescent="0.25">
      <c r="A171" s="67" t="s">
        <v>134</v>
      </c>
      <c r="B171" s="70">
        <f>[1]Monthly!BZ168</f>
        <v>0</v>
      </c>
      <c r="C171" s="69">
        <f>[1]Monthly!BZ169</f>
        <v>0</v>
      </c>
      <c r="D171" s="17">
        <f>[1]Fiscal!H168</f>
        <v>0</v>
      </c>
      <c r="E171" s="70">
        <f>[1]Monthly!BN168</f>
        <v>0</v>
      </c>
      <c r="F171" s="69">
        <f>[1]Monthly!BN169</f>
        <v>0</v>
      </c>
      <c r="G171" s="69">
        <f>[1]Monthly!BB169</f>
        <v>40</v>
      </c>
      <c r="H171" s="19">
        <f t="shared" si="9"/>
        <v>-1</v>
      </c>
    </row>
    <row r="172" spans="1:8" x14ac:dyDescent="0.25">
      <c r="A172" s="67" t="s">
        <v>135</v>
      </c>
      <c r="B172" s="70"/>
      <c r="C172" s="18">
        <f>[1]Monthly!BZ170</f>
        <v>0</v>
      </c>
      <c r="D172" s="17">
        <f>[1]Fiscal!H170</f>
        <v>0</v>
      </c>
      <c r="E172" s="70"/>
      <c r="F172" s="18">
        <f>[1]Monthly!BN170</f>
        <v>0</v>
      </c>
      <c r="G172" s="69">
        <f>[1]Monthly!BB170</f>
        <v>317</v>
      </c>
      <c r="H172" s="19">
        <f t="shared" si="9"/>
        <v>-1</v>
      </c>
    </row>
    <row r="173" spans="1:8" x14ac:dyDescent="0.25">
      <c r="A173" s="67" t="s">
        <v>136</v>
      </c>
      <c r="B173" s="70">
        <f>[1]Monthly!BZ171</f>
        <v>0</v>
      </c>
      <c r="C173" s="69">
        <f>[1]Monthly!BZ172</f>
        <v>0</v>
      </c>
      <c r="D173" s="17">
        <f>[1]Fiscal!H172</f>
        <v>132</v>
      </c>
      <c r="E173" s="70">
        <f>[1]Monthly!BN171</f>
        <v>0</v>
      </c>
      <c r="F173" s="69">
        <f>[1]Monthly!BN172</f>
        <v>0</v>
      </c>
      <c r="G173" s="69">
        <f>[1]Monthly!BB171</f>
        <v>24</v>
      </c>
      <c r="H173" s="19">
        <f t="shared" si="9"/>
        <v>-1</v>
      </c>
    </row>
    <row r="174" spans="1:8" x14ac:dyDescent="0.25">
      <c r="A174" s="67" t="s">
        <v>137</v>
      </c>
      <c r="B174" s="70">
        <f>[1]Monthly!BZ173</f>
        <v>9</v>
      </c>
      <c r="C174" s="71">
        <f>[1]Monthly!BZ174</f>
        <v>37</v>
      </c>
      <c r="D174" s="72">
        <f>[1]Fiscal!H174</f>
        <v>111</v>
      </c>
      <c r="E174" s="70">
        <f>[1]Monthly!BN173</f>
        <v>9</v>
      </c>
      <c r="F174" s="71">
        <f>[1]Monthly!BN174</f>
        <v>48</v>
      </c>
      <c r="G174" s="69">
        <f>[1]Monthly!BB174</f>
        <v>58</v>
      </c>
      <c r="H174" s="19">
        <f t="shared" si="9"/>
        <v>-0.36206896551724138</v>
      </c>
    </row>
    <row r="175" spans="1:8" x14ac:dyDescent="0.25">
      <c r="A175" s="73"/>
      <c r="B175" s="74"/>
      <c r="C175" s="75"/>
      <c r="D175" s="75"/>
      <c r="E175" s="75"/>
      <c r="F175" s="76"/>
      <c r="G175" s="69"/>
      <c r="H175" s="38"/>
    </row>
    <row r="176" spans="1:8" x14ac:dyDescent="0.25">
      <c r="A176" s="67" t="s">
        <v>138</v>
      </c>
      <c r="B176" s="77"/>
      <c r="C176" s="78"/>
      <c r="D176" s="78"/>
      <c r="E176" s="78"/>
      <c r="F176" s="79"/>
      <c r="G176" s="69"/>
      <c r="H176" s="80"/>
    </row>
    <row r="177" spans="1:8" x14ac:dyDescent="0.25">
      <c r="A177" s="67" t="s">
        <v>139</v>
      </c>
      <c r="B177" s="81">
        <f>[1]Monthly!BZ176</f>
        <v>4</v>
      </c>
      <c r="C177" s="82">
        <f>[1]Monthly!BZ177</f>
        <v>1</v>
      </c>
      <c r="D177" s="82">
        <f>[1]Fiscal!H77</f>
        <v>279</v>
      </c>
      <c r="E177" s="81">
        <f>[1]Monthly!BN176</f>
        <v>1</v>
      </c>
      <c r="F177" s="82">
        <f>[1]Monthly!BN177</f>
        <v>0</v>
      </c>
      <c r="G177" s="69">
        <f>[1]Monthly!BB177</f>
        <v>0</v>
      </c>
      <c r="H177" s="19"/>
    </row>
    <row r="178" spans="1:8" x14ac:dyDescent="0.25">
      <c r="A178" s="67" t="s">
        <v>140</v>
      </c>
      <c r="B178" s="70">
        <f>[1]Monthly!BZ179</f>
        <v>1</v>
      </c>
      <c r="C178" s="46">
        <f>[1]Monthly!BZ180</f>
        <v>30</v>
      </c>
      <c r="D178" s="46">
        <f>[1]Fiscal!H180</f>
        <v>36</v>
      </c>
      <c r="E178" s="70">
        <f>[1]Monthly!BN179</f>
        <v>0</v>
      </c>
      <c r="F178" s="46">
        <f>[1]Monthly!BN180</f>
        <v>0</v>
      </c>
      <c r="G178" s="69">
        <f>[1]Monthly!BB180</f>
        <v>59</v>
      </c>
      <c r="H178" s="19">
        <f t="shared" ref="H178:H182" si="10">(C178-G178)/G178</f>
        <v>-0.49152542372881358</v>
      </c>
    </row>
    <row r="179" spans="1:8" x14ac:dyDescent="0.25">
      <c r="A179" s="67" t="s">
        <v>141</v>
      </c>
      <c r="B179" s="70">
        <f>[1]Monthly!BZ182</f>
        <v>0</v>
      </c>
      <c r="C179" s="46">
        <f>[1]Monthly!BZ183</f>
        <v>0</v>
      </c>
      <c r="D179" s="46">
        <f>[1]Fiscal!H183</f>
        <v>344</v>
      </c>
      <c r="E179" s="70">
        <f>[1]Monthly!BN182</f>
        <v>0</v>
      </c>
      <c r="F179" s="46">
        <f>[1]Monthly!BN183</f>
        <v>0</v>
      </c>
      <c r="G179" s="69">
        <f>[1]Monthly!BB183</f>
        <v>301</v>
      </c>
      <c r="H179" s="19">
        <f t="shared" si="10"/>
        <v>-1</v>
      </c>
    </row>
    <row r="180" spans="1:8" x14ac:dyDescent="0.25">
      <c r="A180" s="67" t="s">
        <v>142</v>
      </c>
      <c r="B180" s="70">
        <f>[1]Monthly!BZ185</f>
        <v>0</v>
      </c>
      <c r="C180" s="46">
        <f>[1]Monthly!BZ186</f>
        <v>0</v>
      </c>
      <c r="D180" s="46">
        <f>[1]Fiscal!H186</f>
        <v>0</v>
      </c>
      <c r="E180" s="70">
        <f>[1]Monthly!BN185</f>
        <v>0</v>
      </c>
      <c r="F180" s="46">
        <f>[1]Monthly!BN186</f>
        <v>0</v>
      </c>
      <c r="G180" s="69">
        <f>[1]Monthly!BB186</f>
        <v>0</v>
      </c>
      <c r="H180" s="19"/>
    </row>
    <row r="181" spans="1:8" x14ac:dyDescent="0.25">
      <c r="A181" s="67" t="s">
        <v>143</v>
      </c>
      <c r="B181" s="70">
        <f>[1]Monthly!BZ188</f>
        <v>0</v>
      </c>
      <c r="C181" s="46">
        <f>[1]Monthly!BZ189</f>
        <v>0</v>
      </c>
      <c r="D181" s="46">
        <f>[1]Fiscal!H189</f>
        <v>0</v>
      </c>
      <c r="E181" s="70">
        <f>[1]Monthly!BN188</f>
        <v>0</v>
      </c>
      <c r="F181" s="46">
        <f>[1]Monthly!BN189</f>
        <v>0</v>
      </c>
      <c r="G181" s="69">
        <f>[1]Monthly!BB189</f>
        <v>0</v>
      </c>
      <c r="H181" s="19"/>
    </row>
    <row r="182" spans="1:8" x14ac:dyDescent="0.25">
      <c r="A182" s="67" t="s">
        <v>144</v>
      </c>
      <c r="B182" s="70">
        <f>[1]Monthly!BZ191</f>
        <v>0</v>
      </c>
      <c r="C182" s="46">
        <f>[1]Monthly!BZ192</f>
        <v>0</v>
      </c>
      <c r="D182" s="46">
        <f>[1]Fiscal!H192</f>
        <v>35</v>
      </c>
      <c r="E182" s="70">
        <f>[1]Monthly!BN191</f>
        <v>4</v>
      </c>
      <c r="F182" s="46">
        <f>[1]Monthly!BN192</f>
        <v>5</v>
      </c>
      <c r="G182" s="69">
        <f>[1]Monthly!BB192</f>
        <v>10</v>
      </c>
      <c r="H182" s="19">
        <f t="shared" si="10"/>
        <v>-1</v>
      </c>
    </row>
    <row r="183" spans="1:8" x14ac:dyDescent="0.25">
      <c r="A183" s="4"/>
      <c r="B183" s="11"/>
      <c r="C183" s="32"/>
      <c r="D183" s="32"/>
      <c r="E183" s="32"/>
      <c r="F183" s="83"/>
      <c r="G183" s="69"/>
      <c r="H183" s="80"/>
    </row>
    <row r="184" spans="1:8" x14ac:dyDescent="0.25">
      <c r="A184" s="2" t="s">
        <v>145</v>
      </c>
      <c r="B184" s="11"/>
      <c r="C184" s="84"/>
      <c r="D184" s="84"/>
      <c r="E184" s="84"/>
      <c r="F184" s="83"/>
      <c r="G184" s="69"/>
      <c r="H184" s="80"/>
    </row>
    <row r="185" spans="1:8" x14ac:dyDescent="0.25">
      <c r="A185" s="85" t="s">
        <v>146</v>
      </c>
      <c r="B185" s="17">
        <v>1</v>
      </c>
      <c r="C185" s="17">
        <f>[1]Monthly!BZ209</f>
        <v>5</v>
      </c>
      <c r="D185" s="17">
        <f>[1]Fiscal!H209</f>
        <v>5</v>
      </c>
      <c r="E185" s="17">
        <v>0</v>
      </c>
      <c r="F185" s="17">
        <f>[1]Monthly!BN209</f>
        <v>0</v>
      </c>
      <c r="G185" s="69">
        <f>[1]Monthly!BB209</f>
        <v>18</v>
      </c>
      <c r="H185" s="19">
        <f>(C185-G185)/G185</f>
        <v>-0.72222222222222221</v>
      </c>
    </row>
    <row r="186" spans="1:8" x14ac:dyDescent="0.25">
      <c r="A186" s="42" t="s">
        <v>147</v>
      </c>
      <c r="B186" s="17">
        <v>1</v>
      </c>
      <c r="C186" s="17">
        <f>[1]Monthly!BZ210</f>
        <v>12</v>
      </c>
      <c r="D186" s="17">
        <f>[1]Fiscal!H210</f>
        <v>12</v>
      </c>
      <c r="E186" s="17">
        <v>0</v>
      </c>
      <c r="F186" s="17">
        <f>[1]Monthly!BN210</f>
        <v>0</v>
      </c>
      <c r="G186" s="69">
        <f>[1]Monthly!BB210</f>
        <v>12</v>
      </c>
      <c r="H186" s="19">
        <f>(C186-G186)/G186</f>
        <v>0</v>
      </c>
    </row>
    <row r="187" spans="1:8" x14ac:dyDescent="0.25">
      <c r="A187" s="4"/>
      <c r="B187" s="11"/>
      <c r="C187" s="32"/>
      <c r="D187" s="32"/>
      <c r="E187" s="32"/>
      <c r="F187" s="83"/>
      <c r="G187" s="83"/>
      <c r="H187" s="80"/>
    </row>
    <row r="188" spans="1:8" x14ac:dyDescent="0.25">
      <c r="A188" s="2"/>
      <c r="B188" s="62"/>
      <c r="C188" s="8" t="s">
        <v>123</v>
      </c>
      <c r="D188" s="63" t="s">
        <v>124</v>
      </c>
      <c r="E188" s="63"/>
      <c r="F188" s="64" t="s">
        <v>126</v>
      </c>
      <c r="G188" s="64" t="s">
        <v>126</v>
      </c>
      <c r="H188" s="10" t="s">
        <v>6</v>
      </c>
    </row>
    <row r="189" spans="1:8" x14ac:dyDescent="0.25">
      <c r="A189" s="86" t="s">
        <v>148</v>
      </c>
      <c r="B189" s="87"/>
      <c r="C189" s="63" t="s">
        <v>129</v>
      </c>
      <c r="D189" s="63" t="s">
        <v>129</v>
      </c>
      <c r="E189" s="63"/>
      <c r="F189" s="64" t="s">
        <v>130</v>
      </c>
      <c r="G189" s="64">
        <v>2019</v>
      </c>
      <c r="H189" s="8" t="s">
        <v>10</v>
      </c>
    </row>
    <row r="190" spans="1:8" x14ac:dyDescent="0.25">
      <c r="A190" s="88" t="s">
        <v>70</v>
      </c>
      <c r="B190" s="70"/>
      <c r="C190" s="17">
        <f>[1]Monthly!BZ194</f>
        <v>15</v>
      </c>
      <c r="D190" s="17">
        <f>[1]Fiscal!E194</f>
        <v>183</v>
      </c>
      <c r="E190" s="17"/>
      <c r="F190" s="89">
        <f>[1]Monthly!BN194</f>
        <v>15</v>
      </c>
      <c r="G190" s="89">
        <f>[1]Monthly!BB194</f>
        <v>15</v>
      </c>
      <c r="H190" s="19">
        <f t="shared" ref="H190:H198" si="11">(C190-G190)/G190</f>
        <v>0</v>
      </c>
    </row>
    <row r="191" spans="1:8" x14ac:dyDescent="0.25">
      <c r="A191" s="88" t="s">
        <v>71</v>
      </c>
      <c r="B191" s="70"/>
      <c r="C191" s="17">
        <f>[1]Monthly!BZ195</f>
        <v>0</v>
      </c>
      <c r="D191" s="17">
        <f>[1]Fiscal!E195</f>
        <v>1</v>
      </c>
      <c r="E191" s="17"/>
      <c r="F191" s="89">
        <f>[1]Monthly!BN195</f>
        <v>0</v>
      </c>
      <c r="G191" s="89">
        <f>[1]Monthly!BB195</f>
        <v>0</v>
      </c>
      <c r="H191" s="19"/>
    </row>
    <row r="192" spans="1:8" x14ac:dyDescent="0.25">
      <c r="A192" s="88" t="s">
        <v>72</v>
      </c>
      <c r="B192" s="70"/>
      <c r="C192" s="17">
        <f>[1]Monthly!BZ196</f>
        <v>6</v>
      </c>
      <c r="D192" s="17">
        <f>[1]Fiscal!E196</f>
        <v>59</v>
      </c>
      <c r="E192" s="17"/>
      <c r="F192" s="89">
        <f>[1]Monthly!BN196</f>
        <v>0</v>
      </c>
      <c r="G192" s="89">
        <f>[1]Monthly!BB196</f>
        <v>18</v>
      </c>
      <c r="H192" s="19">
        <f t="shared" si="11"/>
        <v>-0.66666666666666663</v>
      </c>
    </row>
    <row r="193" spans="1:8" x14ac:dyDescent="0.25">
      <c r="A193" s="88" t="s">
        <v>73</v>
      </c>
      <c r="B193" s="70"/>
      <c r="C193" s="17">
        <f>[1]Monthly!BZ197</f>
        <v>0</v>
      </c>
      <c r="D193" s="17">
        <f>[1]Fiscal!E197</f>
        <v>6</v>
      </c>
      <c r="E193" s="17"/>
      <c r="F193" s="89">
        <f>[1]Monthly!BN197</f>
        <v>0</v>
      </c>
      <c r="G193" s="89">
        <f>[1]Monthly!BB197</f>
        <v>0</v>
      </c>
      <c r="H193" s="19"/>
    </row>
    <row r="194" spans="1:8" x14ac:dyDescent="0.25">
      <c r="A194" s="88" t="s">
        <v>74</v>
      </c>
      <c r="B194" s="70"/>
      <c r="C194" s="17">
        <f>[1]Monthly!BZ198</f>
        <v>0</v>
      </c>
      <c r="D194" s="17">
        <f>[1]Fiscal!E198</f>
        <v>0</v>
      </c>
      <c r="E194" s="17"/>
      <c r="F194" s="89">
        <f>[1]Monthly!BN198</f>
        <v>0</v>
      </c>
      <c r="G194" s="89">
        <f>[1]Monthly!BB198</f>
        <v>0</v>
      </c>
      <c r="H194" s="19"/>
    </row>
    <row r="195" spans="1:8" x14ac:dyDescent="0.25">
      <c r="A195" s="88" t="s">
        <v>75</v>
      </c>
      <c r="B195" s="70"/>
      <c r="C195" s="17">
        <f>[1]Monthly!BZ199</f>
        <v>0</v>
      </c>
      <c r="D195" s="17">
        <f>[1]Fiscal!E199</f>
        <v>42</v>
      </c>
      <c r="E195" s="17"/>
      <c r="F195" s="89">
        <f>[1]Monthly!BN199</f>
        <v>0</v>
      </c>
      <c r="G195" s="89">
        <f>[1]Monthly!BB199</f>
        <v>5</v>
      </c>
      <c r="H195" s="19">
        <f t="shared" si="11"/>
        <v>-1</v>
      </c>
    </row>
    <row r="196" spans="1:8" x14ac:dyDescent="0.25">
      <c r="A196" s="88" t="s">
        <v>76</v>
      </c>
      <c r="B196" s="70"/>
      <c r="C196" s="17">
        <f>[1]Monthly!BZ200</f>
        <v>3</v>
      </c>
      <c r="D196" s="17">
        <f>[1]Fiscal!E200</f>
        <v>58</v>
      </c>
      <c r="E196" s="17"/>
      <c r="F196" s="89">
        <f>[1]Monthly!BN200</f>
        <v>4</v>
      </c>
      <c r="G196" s="89">
        <f>[1]Monthly!BB200</f>
        <v>5</v>
      </c>
      <c r="H196" s="19">
        <f t="shared" si="11"/>
        <v>-0.4</v>
      </c>
    </row>
    <row r="197" spans="1:8" x14ac:dyDescent="0.25">
      <c r="A197" s="88" t="s">
        <v>77</v>
      </c>
      <c r="B197" s="70"/>
      <c r="C197" s="17">
        <f>[1]Monthly!BZ201</f>
        <v>0</v>
      </c>
      <c r="D197" s="17">
        <f>[1]Fiscal!E201</f>
        <v>0</v>
      </c>
      <c r="E197" s="17"/>
      <c r="F197" s="89">
        <f>[1]Monthly!BN201</f>
        <v>0</v>
      </c>
      <c r="G197" s="89">
        <f>[1]Monthly!BB201</f>
        <v>0</v>
      </c>
      <c r="H197" s="19"/>
    </row>
    <row r="198" spans="1:8" x14ac:dyDescent="0.25">
      <c r="A198" s="90" t="s">
        <v>25</v>
      </c>
      <c r="B198" s="24"/>
      <c r="C198" s="24">
        <f>SUM(C190:C197)</f>
        <v>24</v>
      </c>
      <c r="D198" s="24">
        <f>SUM(D190:D197)</f>
        <v>349</v>
      </c>
      <c r="E198" s="24"/>
      <c r="F198" s="91">
        <f>SUM(F190:F197)</f>
        <v>19</v>
      </c>
      <c r="G198" s="91">
        <f>SUM(G190:G197)</f>
        <v>43</v>
      </c>
      <c r="H198" s="19">
        <f t="shared" si="11"/>
        <v>-0.44186046511627908</v>
      </c>
    </row>
    <row r="199" spans="1:8" x14ac:dyDescent="0.25">
      <c r="A199" s="4"/>
      <c r="B199" s="11"/>
      <c r="C199" s="32"/>
      <c r="D199" s="32"/>
      <c r="E199" s="32"/>
      <c r="F199" s="83"/>
      <c r="G199" s="83"/>
      <c r="H199" s="80"/>
    </row>
    <row r="200" spans="1:8" x14ac:dyDescent="0.25">
      <c r="A200" s="4"/>
      <c r="B200" s="62" t="s">
        <v>122</v>
      </c>
      <c r="C200" s="8" t="s">
        <v>123</v>
      </c>
      <c r="D200" s="63" t="s">
        <v>124</v>
      </c>
      <c r="E200" s="63" t="s">
        <v>125</v>
      </c>
      <c r="F200" s="64" t="s">
        <v>126</v>
      </c>
      <c r="G200" s="64" t="s">
        <v>126</v>
      </c>
      <c r="H200" s="10" t="s">
        <v>6</v>
      </c>
    </row>
    <row r="201" spans="1:8" x14ac:dyDescent="0.25">
      <c r="A201" s="2" t="s">
        <v>149</v>
      </c>
      <c r="B201" s="66" t="s">
        <v>128</v>
      </c>
      <c r="C201" s="63" t="s">
        <v>129</v>
      </c>
      <c r="D201" s="63" t="s">
        <v>129</v>
      </c>
      <c r="E201" s="63" t="s">
        <v>130</v>
      </c>
      <c r="F201" s="64" t="s">
        <v>130</v>
      </c>
      <c r="G201" s="64">
        <v>2019</v>
      </c>
      <c r="H201" s="8" t="s">
        <v>10</v>
      </c>
    </row>
    <row r="202" spans="1:8" x14ac:dyDescent="0.25">
      <c r="A202" s="88" t="s">
        <v>150</v>
      </c>
      <c r="B202" s="70">
        <f>[1]Monthly!BZ203</f>
        <v>0</v>
      </c>
      <c r="C202" s="17">
        <f>[1]Monthly!BZ204</f>
        <v>0</v>
      </c>
      <c r="D202" s="17">
        <f>[1]Fiscal!H204</f>
        <v>0</v>
      </c>
      <c r="E202" s="17">
        <f>[1]Monthly!BN203</f>
        <v>0</v>
      </c>
      <c r="F202" s="89">
        <f>[1]Monthly!BN204</f>
        <v>0</v>
      </c>
      <c r="G202" s="89">
        <f>[1]Monthly!BB204</f>
        <v>10</v>
      </c>
      <c r="H202" s="19">
        <f>(C202-G202)/G202</f>
        <v>-1</v>
      </c>
    </row>
    <row r="203" spans="1:8" x14ac:dyDescent="0.25">
      <c r="A203" s="88" t="s">
        <v>151</v>
      </c>
      <c r="B203" s="70">
        <f>[1]Monthly!BZ205</f>
        <v>0</v>
      </c>
      <c r="C203" s="17">
        <f>[1]Monthly!BZ206</f>
        <v>0</v>
      </c>
      <c r="D203" s="17">
        <f>[1]Fiscal!H206</f>
        <v>0</v>
      </c>
      <c r="E203" s="17">
        <f>[1]Monthly!BN205</f>
        <v>0</v>
      </c>
      <c r="F203" s="89">
        <f>[1]Monthly!BN206</f>
        <v>0</v>
      </c>
      <c r="G203" s="89">
        <f>[1]Monthly!BB206</f>
        <v>184</v>
      </c>
      <c r="H203" s="19">
        <f>(C203-G203)/G203</f>
        <v>-1</v>
      </c>
    </row>
    <row r="204" spans="1:8" x14ac:dyDescent="0.25">
      <c r="A204" s="65" t="s">
        <v>152</v>
      </c>
      <c r="B204" s="70">
        <f>[1]Monthly!BZ207</f>
        <v>19</v>
      </c>
      <c r="C204" s="17">
        <f>[1]Monthly!BZ208</f>
        <v>196</v>
      </c>
      <c r="D204" s="17">
        <f>[1]Fiscal!H208</f>
        <v>408</v>
      </c>
      <c r="E204" s="17">
        <f>[1]Monthly!BN207</f>
        <v>2</v>
      </c>
      <c r="F204" s="89">
        <f>[1]Monthly!BN208</f>
        <v>15</v>
      </c>
      <c r="G204" s="89">
        <f>[1]Monthly!BB208</f>
        <v>269</v>
      </c>
      <c r="H204" s="19">
        <f>(C204-G204)/G204</f>
        <v>-0.27137546468401486</v>
      </c>
    </row>
    <row r="205" spans="1:8" x14ac:dyDescent="0.25">
      <c r="A205" s="44"/>
      <c r="B205" s="44"/>
      <c r="C205" s="44"/>
      <c r="D205" s="44"/>
      <c r="E205" s="44"/>
      <c r="F205" s="44"/>
      <c r="G205" s="44"/>
      <c r="H205" s="44"/>
    </row>
    <row r="206" spans="1:8" x14ac:dyDescent="0.25">
      <c r="A206" s="44"/>
      <c r="B206" s="44"/>
      <c r="C206" s="44"/>
      <c r="D206" s="8" t="s">
        <v>3</v>
      </c>
      <c r="E206" s="8" t="s">
        <v>4</v>
      </c>
      <c r="F206" s="9" t="s">
        <v>5</v>
      </c>
      <c r="G206" s="9" t="s">
        <v>5</v>
      </c>
      <c r="H206" s="10" t="s">
        <v>6</v>
      </c>
    </row>
    <row r="207" spans="1:8" x14ac:dyDescent="0.25">
      <c r="A207" s="2" t="s">
        <v>153</v>
      </c>
      <c r="B207" s="4"/>
      <c r="C207" s="11"/>
      <c r="D207" s="8" t="s">
        <v>7</v>
      </c>
      <c r="E207" s="8" t="s">
        <v>8</v>
      </c>
      <c r="F207" s="9" t="s">
        <v>9</v>
      </c>
      <c r="G207" s="9">
        <v>2019</v>
      </c>
      <c r="H207" s="8" t="s">
        <v>10</v>
      </c>
    </row>
    <row r="208" spans="1:8" x14ac:dyDescent="0.25">
      <c r="A208" s="14" t="s">
        <v>154</v>
      </c>
      <c r="B208" s="15"/>
      <c r="C208" s="16"/>
      <c r="D208" s="17">
        <f>[1]Monthly!BZ222</f>
        <v>0</v>
      </c>
      <c r="E208" s="46">
        <f>[1]Fiscal!H222</f>
        <v>0</v>
      </c>
      <c r="F208" s="17">
        <f>[1]Monthly!BN222</f>
        <v>0</v>
      </c>
      <c r="G208" s="17">
        <f>[1]Monthly!BB222</f>
        <v>22</v>
      </c>
      <c r="H208" s="92">
        <f>(+D208-G208)/G208</f>
        <v>-1</v>
      </c>
    </row>
    <row r="209" spans="1:8" x14ac:dyDescent="0.25">
      <c r="A209" s="14" t="s">
        <v>155</v>
      </c>
      <c r="B209" s="15"/>
      <c r="C209" s="16"/>
      <c r="D209" s="17">
        <f>[1]Monthly!BZ223</f>
        <v>0</v>
      </c>
      <c r="E209" s="46">
        <f>[1]Fiscal!H223</f>
        <v>0</v>
      </c>
      <c r="F209" s="17">
        <f>[1]Monthly!BN223</f>
        <v>0</v>
      </c>
      <c r="G209" s="17">
        <f>[1]Monthly!BB223</f>
        <v>13</v>
      </c>
      <c r="H209" s="92">
        <f>(+D209-G209)/G209</f>
        <v>-1</v>
      </c>
    </row>
    <row r="210" spans="1:8" x14ac:dyDescent="0.25">
      <c r="A210" s="42" t="s">
        <v>156</v>
      </c>
      <c r="B210" s="47"/>
      <c r="C210" s="54"/>
      <c r="D210" s="17">
        <f>[1]Monthly!BZ224</f>
        <v>208</v>
      </c>
      <c r="E210" s="46">
        <f>[1]Fiscal!H224</f>
        <v>882</v>
      </c>
      <c r="F210" s="17">
        <f>[1]Monthly!BN224</f>
        <v>0</v>
      </c>
      <c r="G210" s="17">
        <f>[1]Monthly!BB224</f>
        <v>293</v>
      </c>
      <c r="H210" s="92">
        <f>(+D210-G210)/G210</f>
        <v>-0.29010238907849828</v>
      </c>
    </row>
    <row r="211" spans="1:8" x14ac:dyDescent="0.25">
      <c r="A211" s="42"/>
      <c r="B211" s="47"/>
      <c r="C211" s="48" t="s">
        <v>25</v>
      </c>
      <c r="D211" s="24">
        <f>SUM(D208:D210)</f>
        <v>208</v>
      </c>
      <c r="E211" s="24">
        <f>SUM(E208:E210)</f>
        <v>882</v>
      </c>
      <c r="F211" s="24">
        <f>SUM(F208:F210)</f>
        <v>0</v>
      </c>
      <c r="G211" s="24">
        <f>SUM(G208:G210)</f>
        <v>328</v>
      </c>
      <c r="H211" s="92">
        <f>(+D211-G211)/G211</f>
        <v>-0.36585365853658536</v>
      </c>
    </row>
    <row r="212" spans="1:8" x14ac:dyDescent="0.25">
      <c r="A212" s="4"/>
      <c r="B212" s="4"/>
      <c r="C212" s="11"/>
      <c r="D212" s="32"/>
      <c r="E212" s="32"/>
      <c r="F212" s="32"/>
      <c r="G212" s="32"/>
      <c r="H212" s="12"/>
    </row>
    <row r="213" spans="1:8" x14ac:dyDescent="0.25">
      <c r="A213" s="2" t="s">
        <v>157</v>
      </c>
      <c r="B213" s="4"/>
      <c r="C213" s="11"/>
      <c r="D213" s="32"/>
      <c r="E213" s="32"/>
      <c r="F213" s="32"/>
      <c r="G213" s="32"/>
      <c r="H213" s="12"/>
    </row>
    <row r="214" spans="1:8" x14ac:dyDescent="0.25">
      <c r="A214" s="14" t="s">
        <v>158</v>
      </c>
      <c r="B214" s="15"/>
      <c r="C214" s="16"/>
      <c r="D214" s="17">
        <f>[1]Monthly!BZ227</f>
        <v>38</v>
      </c>
      <c r="E214" s="46">
        <f>[1]Fiscal!H227</f>
        <v>114</v>
      </c>
      <c r="F214" s="17">
        <f>[1]Monthly!BN227</f>
        <v>0</v>
      </c>
      <c r="G214" s="17">
        <f>[1]Monthly!BB227</f>
        <v>76</v>
      </c>
      <c r="H214" s="19">
        <f>(+D214-G214)/G214</f>
        <v>-0.5</v>
      </c>
    </row>
    <row r="215" spans="1:8" x14ac:dyDescent="0.25">
      <c r="A215" s="42" t="s">
        <v>159</v>
      </c>
      <c r="B215" s="47"/>
      <c r="C215" s="54"/>
      <c r="D215" s="17">
        <f>[1]Monthly!BZ228</f>
        <v>167</v>
      </c>
      <c r="E215" s="46">
        <f>[1]Fiscal!H228</f>
        <v>402</v>
      </c>
      <c r="F215" s="17">
        <f>[1]Monthly!BN228</f>
        <v>0</v>
      </c>
      <c r="G215" s="17">
        <f>[1]Monthly!BB228</f>
        <v>62</v>
      </c>
      <c r="H215" s="19">
        <f>(+D215-G215)/G215</f>
        <v>1.6935483870967742</v>
      </c>
    </row>
    <row r="216" spans="1:8" x14ac:dyDescent="0.25">
      <c r="A216" s="4"/>
      <c r="B216" s="4"/>
      <c r="C216" s="11"/>
      <c r="D216" s="32"/>
      <c r="E216" s="32"/>
      <c r="F216" s="32"/>
      <c r="G216" s="32"/>
      <c r="H216" s="12"/>
    </row>
    <row r="217" spans="1:8" x14ac:dyDescent="0.25">
      <c r="A217" s="2" t="s">
        <v>160</v>
      </c>
      <c r="B217" s="4"/>
      <c r="C217" s="11"/>
      <c r="D217" s="32"/>
      <c r="E217" s="32"/>
      <c r="F217" s="32"/>
      <c r="G217" s="32"/>
      <c r="H217" s="12"/>
    </row>
    <row r="218" spans="1:8" x14ac:dyDescent="0.25">
      <c r="A218" s="14" t="s">
        <v>161</v>
      </c>
      <c r="B218" s="15"/>
      <c r="C218" s="16"/>
      <c r="D218" s="17">
        <f>[1]Monthly!BZ231</f>
        <v>16000</v>
      </c>
      <c r="E218" s="46">
        <f>[1]Fiscal!H231</f>
        <v>43579</v>
      </c>
      <c r="F218" s="17">
        <f>[1]Monthly!BN231</f>
        <v>1343</v>
      </c>
      <c r="G218" s="17">
        <f>[1]Monthly!BB231</f>
        <v>1416</v>
      </c>
      <c r="H218" s="19">
        <f t="shared" ref="H218:H226" si="12">(+D218-G218)/G218</f>
        <v>10.299435028248588</v>
      </c>
    </row>
    <row r="219" spans="1:8" x14ac:dyDescent="0.25">
      <c r="A219" s="42" t="s">
        <v>162</v>
      </c>
      <c r="B219" s="47"/>
      <c r="C219" s="54"/>
      <c r="D219" s="17">
        <f>[1]Monthly!BZ232</f>
        <v>88</v>
      </c>
      <c r="E219" s="46">
        <f>[1]Fiscal!H232</f>
        <v>650</v>
      </c>
      <c r="F219" s="17">
        <f>[1]Monthly!BN232</f>
        <v>129</v>
      </c>
      <c r="G219" s="17">
        <f>[1]Monthly!BB232</f>
        <v>260</v>
      </c>
      <c r="H219" s="19">
        <f t="shared" si="12"/>
        <v>-0.66153846153846152</v>
      </c>
    </row>
    <row r="220" spans="1:8" x14ac:dyDescent="0.25">
      <c r="A220" s="42" t="s">
        <v>163</v>
      </c>
      <c r="B220" s="47"/>
      <c r="C220" s="54"/>
      <c r="D220" s="17">
        <f>[1]Monthly!BZ233</f>
        <v>1017</v>
      </c>
      <c r="E220" s="46">
        <f>[1]Fiscal!H233</f>
        <v>2993</v>
      </c>
      <c r="F220" s="17">
        <f>[1]Monthly!BN233</f>
        <v>1114</v>
      </c>
      <c r="G220" s="17">
        <f>[1]Monthly!BB233</f>
        <v>1011</v>
      </c>
      <c r="H220" s="19">
        <f t="shared" si="12"/>
        <v>5.9347181008902079E-3</v>
      </c>
    </row>
    <row r="221" spans="1:8" x14ac:dyDescent="0.25">
      <c r="A221" s="42" t="s">
        <v>164</v>
      </c>
      <c r="B221" s="47"/>
      <c r="C221" s="54"/>
      <c r="D221" s="17">
        <f>[1]Monthly!BZ234</f>
        <v>359</v>
      </c>
      <c r="E221" s="46">
        <f>[1]Fiscal!H234</f>
        <v>842</v>
      </c>
      <c r="F221" s="17">
        <f>[1]Monthly!BN234</f>
        <v>253</v>
      </c>
      <c r="G221" s="17">
        <f>[1]Monthly!BB234</f>
        <v>265</v>
      </c>
      <c r="H221" s="19">
        <f t="shared" si="12"/>
        <v>0.35471698113207545</v>
      </c>
    </row>
    <row r="222" spans="1:8" x14ac:dyDescent="0.25">
      <c r="A222" s="42" t="s">
        <v>165</v>
      </c>
      <c r="B222" s="47"/>
      <c r="C222" s="54"/>
      <c r="D222" s="17">
        <f>[1]Monthly!BZ235</f>
        <v>0</v>
      </c>
      <c r="E222" s="46">
        <f>[1]Fiscal!H235</f>
        <v>0</v>
      </c>
      <c r="F222" s="17">
        <f>[1]Monthly!BN235</f>
        <v>0</v>
      </c>
      <c r="G222" s="17">
        <f>[1]Monthly!BB235</f>
        <v>32</v>
      </c>
      <c r="H222" s="19">
        <f t="shared" si="12"/>
        <v>-1</v>
      </c>
    </row>
    <row r="223" spans="1:8" x14ac:dyDescent="0.25">
      <c r="A223" s="42" t="s">
        <v>166</v>
      </c>
      <c r="B223" s="47"/>
      <c r="C223" s="54"/>
      <c r="D223" s="17">
        <f>[1]Monthly!BZ236</f>
        <v>85</v>
      </c>
      <c r="E223" s="46">
        <f>[1]Fiscal!H236</f>
        <v>329</v>
      </c>
      <c r="F223" s="17">
        <f>[1]Monthly!BN236</f>
        <v>64</v>
      </c>
      <c r="G223" s="17">
        <f>[1]Monthly!BB236</f>
        <v>248</v>
      </c>
      <c r="H223" s="19">
        <f t="shared" si="12"/>
        <v>-0.657258064516129</v>
      </c>
    </row>
    <row r="224" spans="1:8" x14ac:dyDescent="0.25">
      <c r="A224" s="42" t="s">
        <v>167</v>
      </c>
      <c r="B224" s="47"/>
      <c r="C224" s="54"/>
      <c r="D224" s="17">
        <f>[1]Monthly!BZ237</f>
        <v>165</v>
      </c>
      <c r="E224" s="46">
        <f>[1]Fiscal!H237</f>
        <v>778</v>
      </c>
      <c r="F224" s="17">
        <f>[1]Monthly!BN237</f>
        <v>319</v>
      </c>
      <c r="G224" s="17">
        <f>[1]Monthly!BB237</f>
        <v>561</v>
      </c>
      <c r="H224" s="19">
        <f t="shared" si="12"/>
        <v>-0.70588235294117652</v>
      </c>
    </row>
    <row r="225" spans="1:8" hidden="1" x14ac:dyDescent="0.25">
      <c r="A225" s="21" t="s">
        <v>168</v>
      </c>
      <c r="B225" s="35"/>
      <c r="C225" s="36"/>
      <c r="D225" s="17">
        <f>[1]Monthly!BZ238</f>
        <v>0</v>
      </c>
      <c r="E225" s="17">
        <f>[1]Fiscal!C238</f>
        <v>0</v>
      </c>
      <c r="F225" s="17">
        <f>[1]Monthly!BNI238</f>
        <v>0</v>
      </c>
      <c r="G225" s="17">
        <f>[1]Monthly!BBJ238</f>
        <v>0</v>
      </c>
      <c r="H225" s="19" t="e">
        <f t="shared" si="12"/>
        <v>#DIV/0!</v>
      </c>
    </row>
    <row r="226" spans="1:8" x14ac:dyDescent="0.25">
      <c r="A226" s="42" t="s">
        <v>169</v>
      </c>
      <c r="B226" s="47"/>
      <c r="C226" s="54"/>
      <c r="D226" s="17">
        <f>[1]Monthly!BZ239</f>
        <v>669</v>
      </c>
      <c r="E226" s="46">
        <f>[1]Fiscal!H239</f>
        <v>3112</v>
      </c>
      <c r="F226" s="17">
        <f>[1]Monthly!BN239</f>
        <v>640</v>
      </c>
      <c r="G226" s="17">
        <f>[1]Monthly!BB239</f>
        <v>1114</v>
      </c>
      <c r="H226" s="19">
        <f t="shared" si="12"/>
        <v>-0.39946140035906641</v>
      </c>
    </row>
    <row r="227" spans="1:8" x14ac:dyDescent="0.25">
      <c r="A227" s="4"/>
      <c r="B227" s="4"/>
      <c r="C227" s="11"/>
      <c r="D227" s="32"/>
      <c r="E227" s="32"/>
      <c r="F227" s="32"/>
      <c r="G227" s="32"/>
      <c r="H227" s="12"/>
    </row>
    <row r="228" spans="1:8" x14ac:dyDescent="0.25">
      <c r="A228" s="2" t="s">
        <v>170</v>
      </c>
      <c r="B228" s="4"/>
      <c r="C228" s="11"/>
      <c r="D228" s="32"/>
      <c r="E228" s="32"/>
      <c r="F228" s="32"/>
      <c r="G228" s="32"/>
      <c r="H228" s="12"/>
    </row>
    <row r="229" spans="1:8" x14ac:dyDescent="0.25">
      <c r="A229" s="14" t="s">
        <v>70</v>
      </c>
      <c r="B229" s="15"/>
      <c r="C229" s="16"/>
      <c r="D229" s="17">
        <f>[1]Monthly!BZ242</f>
        <v>791</v>
      </c>
      <c r="E229" s="46">
        <f>[1]Fiscal!H242</f>
        <v>3953</v>
      </c>
      <c r="F229" s="17">
        <f>[1]Monthly!BN242</f>
        <v>189</v>
      </c>
      <c r="G229" s="17">
        <f>[1]Monthly!BB242</f>
        <v>553</v>
      </c>
      <c r="H229" s="19">
        <f t="shared" ref="H229:H237" si="13">(+D229-G229)/G229</f>
        <v>0.43037974683544306</v>
      </c>
    </row>
    <row r="230" spans="1:8" x14ac:dyDescent="0.25">
      <c r="A230" s="42" t="s">
        <v>71</v>
      </c>
      <c r="B230" s="47"/>
      <c r="C230" s="54"/>
      <c r="D230" s="17">
        <f>[1]Monthly!BZ243</f>
        <v>1</v>
      </c>
      <c r="E230" s="46">
        <f>[1]Fiscal!H243</f>
        <v>2</v>
      </c>
      <c r="F230" s="17">
        <f>[1]Monthly!BN243</f>
        <v>1</v>
      </c>
      <c r="G230" s="17">
        <f>[1]Monthly!BB243</f>
        <v>0</v>
      </c>
      <c r="H230" s="19"/>
    </row>
    <row r="231" spans="1:8" x14ac:dyDescent="0.25">
      <c r="A231" s="42" t="s">
        <v>72</v>
      </c>
      <c r="B231" s="47"/>
      <c r="C231" s="54"/>
      <c r="D231" s="17">
        <f>[1]Monthly!BZ244</f>
        <v>0</v>
      </c>
      <c r="E231" s="46">
        <f>[1]Fiscal!H244</f>
        <v>1</v>
      </c>
      <c r="F231" s="17">
        <f>[1]Monthly!BN244</f>
        <v>2</v>
      </c>
      <c r="G231" s="17">
        <f>[1]Monthly!BB244</f>
        <v>0</v>
      </c>
      <c r="H231" s="19"/>
    </row>
    <row r="232" spans="1:8" x14ac:dyDescent="0.25">
      <c r="A232" s="42" t="s">
        <v>73</v>
      </c>
      <c r="B232" s="47"/>
      <c r="C232" s="54"/>
      <c r="D232" s="17">
        <f>[1]Monthly!BZ245</f>
        <v>15</v>
      </c>
      <c r="E232" s="46">
        <f>[1]Fiscal!H245</f>
        <v>147</v>
      </c>
      <c r="F232" s="17">
        <f>[1]Monthly!BN245</f>
        <v>3</v>
      </c>
      <c r="G232" s="17">
        <f>[1]Monthly!BB245</f>
        <v>4</v>
      </c>
      <c r="H232" s="19">
        <f t="shared" si="13"/>
        <v>2.75</v>
      </c>
    </row>
    <row r="233" spans="1:8" x14ac:dyDescent="0.25">
      <c r="A233" s="42" t="s">
        <v>74</v>
      </c>
      <c r="B233" s="47"/>
      <c r="C233" s="54"/>
      <c r="D233" s="17">
        <f>[1]Monthly!BZ246</f>
        <v>2</v>
      </c>
      <c r="E233" s="46">
        <f>[1]Fiscal!H246</f>
        <v>18</v>
      </c>
      <c r="F233" s="17">
        <f>[1]Monthly!BN246</f>
        <v>8</v>
      </c>
      <c r="G233" s="17">
        <f>[1]Monthly!BB246</f>
        <v>0</v>
      </c>
      <c r="H233" s="19"/>
    </row>
    <row r="234" spans="1:8" x14ac:dyDescent="0.25">
      <c r="A234" s="42" t="s">
        <v>75</v>
      </c>
      <c r="B234" s="47"/>
      <c r="C234" s="54"/>
      <c r="D234" s="17">
        <f>[1]Monthly!BZ247</f>
        <v>2</v>
      </c>
      <c r="E234" s="46">
        <f>[1]Fiscal!H247</f>
        <v>18</v>
      </c>
      <c r="F234" s="17">
        <f>[1]Monthly!BN247</f>
        <v>4</v>
      </c>
      <c r="G234" s="17">
        <f>[1]Monthly!BB247</f>
        <v>3</v>
      </c>
      <c r="H234" s="19">
        <f t="shared" si="13"/>
        <v>-0.33333333333333331</v>
      </c>
    </row>
    <row r="235" spans="1:8" x14ac:dyDescent="0.25">
      <c r="A235" s="42" t="s">
        <v>76</v>
      </c>
      <c r="B235" s="47"/>
      <c r="C235" s="54"/>
      <c r="D235" s="17">
        <f>[1]Monthly!BZ248</f>
        <v>4</v>
      </c>
      <c r="E235" s="46">
        <f>[1]Fiscal!H248</f>
        <v>15</v>
      </c>
      <c r="F235" s="17">
        <f>[1]Monthly!BN248</f>
        <v>1</v>
      </c>
      <c r="G235" s="17">
        <f>[1]Monthly!BB248</f>
        <v>2</v>
      </c>
      <c r="H235" s="19">
        <f t="shared" si="13"/>
        <v>1</v>
      </c>
    </row>
    <row r="236" spans="1:8" x14ac:dyDescent="0.25">
      <c r="A236" s="42" t="s">
        <v>77</v>
      </c>
      <c r="B236" s="47"/>
      <c r="C236" s="54"/>
      <c r="D236" s="17">
        <f>[1]Monthly!BZ249</f>
        <v>0</v>
      </c>
      <c r="E236" s="46">
        <f>[1]Fiscal!H249</f>
        <v>0</v>
      </c>
      <c r="F236" s="17">
        <f>[1]Monthly!BN249</f>
        <v>0</v>
      </c>
      <c r="G236" s="17">
        <f>[1]Monthly!BB249</f>
        <v>0</v>
      </c>
      <c r="H236" s="19"/>
    </row>
    <row r="237" spans="1:8" x14ac:dyDescent="0.25">
      <c r="A237" s="42"/>
      <c r="B237" s="43"/>
      <c r="C237" s="93" t="s">
        <v>25</v>
      </c>
      <c r="D237" s="24">
        <f>SUM(D229:D236)</f>
        <v>815</v>
      </c>
      <c r="E237" s="24">
        <f>SUM(E229:E236)</f>
        <v>4154</v>
      </c>
      <c r="F237" s="24">
        <f>SUM(F229:F236)</f>
        <v>208</v>
      </c>
      <c r="G237" s="24">
        <f>SUM(G229:G236)</f>
        <v>562</v>
      </c>
      <c r="H237" s="19">
        <f t="shared" si="13"/>
        <v>0.45017793594306049</v>
      </c>
    </row>
    <row r="238" spans="1:8" x14ac:dyDescent="0.25">
      <c r="A238" s="4"/>
      <c r="B238" s="4"/>
      <c r="C238" s="11"/>
      <c r="D238" s="32"/>
      <c r="E238" s="32"/>
      <c r="F238" s="32"/>
      <c r="G238" s="32"/>
      <c r="H238" s="49"/>
    </row>
    <row r="239" spans="1:8" x14ac:dyDescent="0.25">
      <c r="A239" s="2" t="s">
        <v>171</v>
      </c>
      <c r="B239" s="4"/>
      <c r="C239" s="11"/>
      <c r="D239" s="32"/>
      <c r="E239" s="32"/>
      <c r="F239" s="32"/>
      <c r="G239" s="32"/>
      <c r="H239" s="12"/>
    </row>
    <row r="240" spans="1:8" x14ac:dyDescent="0.25">
      <c r="A240" s="14" t="s">
        <v>172</v>
      </c>
      <c r="B240" s="15"/>
      <c r="C240" s="16"/>
      <c r="D240" s="94">
        <f>[1]Monthly!BZ254</f>
        <v>696.5</v>
      </c>
      <c r="E240" s="46">
        <f>[1]Fiscal!H254</f>
        <v>3189.8199999999997</v>
      </c>
      <c r="F240" s="94">
        <f>[1]Monthly!BN254</f>
        <v>0</v>
      </c>
      <c r="G240" s="94">
        <f>[1]Monthly!BB254</f>
        <v>2636.85</v>
      </c>
      <c r="H240" s="19">
        <f t="shared" ref="H240:H251" si="14">(+D240-G240)/G240</f>
        <v>-0.7358590742742287</v>
      </c>
    </row>
    <row r="241" spans="1:8" x14ac:dyDescent="0.25">
      <c r="A241" s="42" t="s">
        <v>173</v>
      </c>
      <c r="B241" s="47"/>
      <c r="C241" s="54"/>
      <c r="D241" s="94">
        <f>[1]Monthly!BZ255</f>
        <v>1095.83</v>
      </c>
      <c r="E241" s="46">
        <f>[1]Fiscal!H255</f>
        <v>3173.8999999999996</v>
      </c>
      <c r="F241" s="94">
        <f>[1]Monthly!BN255</f>
        <v>480.39</v>
      </c>
      <c r="G241" s="94">
        <f>[1]Monthly!BB255</f>
        <v>1261.33</v>
      </c>
      <c r="H241" s="19">
        <f t="shared" si="14"/>
        <v>-0.13121070615937147</v>
      </c>
    </row>
    <row r="242" spans="1:8" x14ac:dyDescent="0.25">
      <c r="A242" s="42" t="s">
        <v>174</v>
      </c>
      <c r="B242" s="47"/>
      <c r="C242" s="54"/>
      <c r="D242" s="94">
        <f>[1]Monthly!BZ256</f>
        <v>7.5</v>
      </c>
      <c r="E242" s="46">
        <f>[1]Fiscal!H256</f>
        <v>106.5</v>
      </c>
      <c r="F242" s="94">
        <f>[1]Monthly!BN256</f>
        <v>0</v>
      </c>
      <c r="G242" s="94">
        <f>[1]Monthly!BB256</f>
        <v>35</v>
      </c>
      <c r="H242" s="19">
        <f t="shared" si="14"/>
        <v>-0.7857142857142857</v>
      </c>
    </row>
    <row r="243" spans="1:8" x14ac:dyDescent="0.25">
      <c r="A243" s="42" t="s">
        <v>175</v>
      </c>
      <c r="B243" s="47"/>
      <c r="C243" s="54"/>
      <c r="D243" s="94">
        <f>[1]Monthly!BZ257</f>
        <v>0</v>
      </c>
      <c r="E243" s="46">
        <f>[1]Fiscal!H257</f>
        <v>1.75</v>
      </c>
      <c r="F243" s="94">
        <f>[1]Monthly!BN257</f>
        <v>0</v>
      </c>
      <c r="G243" s="94">
        <f>[1]Monthly!BB257</f>
        <v>14</v>
      </c>
      <c r="H243" s="19">
        <f t="shared" si="14"/>
        <v>-1</v>
      </c>
    </row>
    <row r="244" spans="1:8" x14ac:dyDescent="0.25">
      <c r="A244" s="42" t="s">
        <v>176</v>
      </c>
      <c r="B244" s="47"/>
      <c r="C244" s="54"/>
      <c r="D244" s="94">
        <f>[1]Monthly!BZ258</f>
        <v>0</v>
      </c>
      <c r="E244" s="46">
        <f>[1]Fiscal!H258</f>
        <v>0</v>
      </c>
      <c r="F244" s="94">
        <f>[1]Monthly!BN258</f>
        <v>0</v>
      </c>
      <c r="G244" s="94">
        <f>[1]Monthly!BB258</f>
        <v>583.1</v>
      </c>
      <c r="H244" s="19">
        <f t="shared" si="14"/>
        <v>-1</v>
      </c>
    </row>
    <row r="245" spans="1:8" x14ac:dyDescent="0.25">
      <c r="A245" s="42" t="s">
        <v>177</v>
      </c>
      <c r="B245" s="47"/>
      <c r="C245" s="54"/>
      <c r="D245" s="94">
        <f>[1]Monthly!BZ259</f>
        <v>0</v>
      </c>
      <c r="E245" s="46">
        <f>[1]Fiscal!H259</f>
        <v>0</v>
      </c>
      <c r="F245" s="94">
        <f>[1]Monthly!BN259</f>
        <v>21.75</v>
      </c>
      <c r="G245" s="94">
        <f>[1]Monthly!BB259</f>
        <v>119.55</v>
      </c>
      <c r="H245" s="19">
        <f t="shared" si="14"/>
        <v>-1</v>
      </c>
    </row>
    <row r="246" spans="1:8" x14ac:dyDescent="0.25">
      <c r="A246" s="42" t="s">
        <v>178</v>
      </c>
      <c r="B246" s="47"/>
      <c r="C246" s="54"/>
      <c r="D246" s="94">
        <f>[1]Monthly!BZ260</f>
        <v>0</v>
      </c>
      <c r="E246" s="46">
        <f>[1]Fiscal!H260</f>
        <v>0</v>
      </c>
      <c r="F246" s="94">
        <f>[1]Monthly!BN260</f>
        <v>0</v>
      </c>
      <c r="G246" s="94">
        <f>[1]Monthly!BB260</f>
        <v>0</v>
      </c>
      <c r="H246" s="19"/>
    </row>
    <row r="247" spans="1:8" x14ac:dyDescent="0.25">
      <c r="A247" s="42" t="s">
        <v>179</v>
      </c>
      <c r="B247" s="47"/>
      <c r="C247" s="54"/>
      <c r="D247" s="94">
        <f>[1]Monthly!BZ261</f>
        <v>0</v>
      </c>
      <c r="E247" s="46">
        <f>[1]Fiscal!H261</f>
        <v>0</v>
      </c>
      <c r="F247" s="94">
        <f>[1]Monthly!BN261</f>
        <v>0</v>
      </c>
      <c r="G247" s="94">
        <f>[1]Monthly!BB261</f>
        <v>40</v>
      </c>
      <c r="H247" s="19">
        <f t="shared" si="14"/>
        <v>-1</v>
      </c>
    </row>
    <row r="248" spans="1:8" x14ac:dyDescent="0.25">
      <c r="A248" s="42" t="s">
        <v>180</v>
      </c>
      <c r="B248" s="47"/>
      <c r="C248" s="54"/>
      <c r="D248" s="94">
        <f>[1]Monthly!BZ262</f>
        <v>1855</v>
      </c>
      <c r="E248" s="46">
        <f>[1]Fiscal!H262</f>
        <v>8365</v>
      </c>
      <c r="F248" s="94">
        <f>[1]Monthly!BN262</f>
        <v>210</v>
      </c>
      <c r="G248" s="94">
        <f>[1]Monthly!BB262</f>
        <v>2020</v>
      </c>
      <c r="H248" s="19">
        <f t="shared" si="14"/>
        <v>-8.1683168316831686E-2</v>
      </c>
    </row>
    <row r="249" spans="1:8" x14ac:dyDescent="0.25">
      <c r="A249" s="52" t="s">
        <v>181</v>
      </c>
      <c r="B249" s="47"/>
      <c r="C249" s="54"/>
      <c r="D249" s="94">
        <f>[1]Monthly!BZ263</f>
        <v>0</v>
      </c>
      <c r="E249" s="46">
        <f>[1]Fiscal!H263</f>
        <v>0</v>
      </c>
      <c r="F249" s="94">
        <f>[1]Monthly!BN263</f>
        <v>0</v>
      </c>
      <c r="G249" s="94">
        <f>[1]Monthly!BB263</f>
        <v>0</v>
      </c>
      <c r="H249" s="19"/>
    </row>
    <row r="250" spans="1:8" x14ac:dyDescent="0.25">
      <c r="A250" s="42" t="s">
        <v>182</v>
      </c>
      <c r="B250" s="47"/>
      <c r="C250" s="54"/>
      <c r="D250" s="94">
        <f>[1]Monthly!BZ264</f>
        <v>0</v>
      </c>
      <c r="E250" s="46">
        <f>[1]Fiscal!H264</f>
        <v>0</v>
      </c>
      <c r="F250" s="94">
        <f>[1]Monthly!BN264</f>
        <v>10</v>
      </c>
      <c r="G250" s="94">
        <f>[1]Monthly!BB264</f>
        <v>50</v>
      </c>
      <c r="H250" s="19">
        <f t="shared" si="14"/>
        <v>-1</v>
      </c>
    </row>
    <row r="251" spans="1:8" x14ac:dyDescent="0.25">
      <c r="A251" s="42"/>
      <c r="B251" s="43"/>
      <c r="C251" s="93" t="s">
        <v>25</v>
      </c>
      <c r="D251" s="95">
        <f>SUM(D240:D250)</f>
        <v>3654.83</v>
      </c>
      <c r="E251" s="95">
        <f>SUM(E240:E250)</f>
        <v>14836.97</v>
      </c>
      <c r="F251" s="95">
        <f>SUM(F240:F250)</f>
        <v>722.14</v>
      </c>
      <c r="G251" s="95">
        <f>SUM(G240:G250)</f>
        <v>6759.83</v>
      </c>
      <c r="H251" s="19">
        <f t="shared" si="14"/>
        <v>-0.45933107785254956</v>
      </c>
    </row>
    <row r="252" spans="1:8" x14ac:dyDescent="0.25">
      <c r="A252" s="44"/>
      <c r="B252" s="44"/>
      <c r="C252" s="44"/>
      <c r="D252" s="44"/>
      <c r="E252" s="44"/>
      <c r="F252" s="44"/>
      <c r="G252" s="44"/>
      <c r="H252" s="44"/>
    </row>
    <row r="253" spans="1:8" x14ac:dyDescent="0.25">
      <c r="A253" s="44"/>
      <c r="B253" s="44"/>
      <c r="C253" s="44"/>
      <c r="D253" s="44"/>
      <c r="E253" s="44"/>
      <c r="F253" s="44"/>
      <c r="G253" s="44"/>
      <c r="H253" s="44"/>
    </row>
    <row r="254" spans="1:8" x14ac:dyDescent="0.25">
      <c r="A254" s="88" t="s">
        <v>183</v>
      </c>
      <c r="B254" s="88"/>
      <c r="C254" s="70"/>
      <c r="D254" s="94">
        <f>[1]Monthly!BZ267</f>
        <v>3922.8</v>
      </c>
      <c r="E254" s="94">
        <f>[1]Fiscal!H267</f>
        <v>20850.38</v>
      </c>
      <c r="F254" s="94">
        <f>[1]Monthly!BN267</f>
        <v>32962.78</v>
      </c>
      <c r="G254" s="94">
        <f>[1]Monthly!BB267</f>
        <v>6239.79</v>
      </c>
      <c r="H254" s="19">
        <f>(+D254-G254)/G254</f>
        <v>-0.37132499651430573</v>
      </c>
    </row>
    <row r="255" spans="1:8" x14ac:dyDescent="0.25">
      <c r="A255" s="88" t="s">
        <v>184</v>
      </c>
      <c r="B255" s="88"/>
      <c r="C255" s="70"/>
      <c r="D255" s="94">
        <f>[1]Monthly!BZ268</f>
        <v>0</v>
      </c>
      <c r="E255" s="94">
        <f>[1]Fiscal!H268</f>
        <v>5000</v>
      </c>
      <c r="F255" s="94">
        <f>[1]Monthly!BN268</f>
        <v>0</v>
      </c>
      <c r="G255" s="94">
        <f>[1]Monthly!BB268</f>
        <v>0</v>
      </c>
      <c r="H255" s="19"/>
    </row>
    <row r="256" spans="1:8" x14ac:dyDescent="0.25">
      <c r="H256" s="97"/>
    </row>
  </sheetData>
  <pageMargins left="0.7" right="0.7" top="0.75" bottom="0.75" header="0.3" footer="0.3"/>
  <pageSetup scale="69" orientation="portrait" r:id="rId1"/>
  <rowBreaks count="3" manualBreakCount="3">
    <brk id="66" max="6" man="1"/>
    <brk id="127" max="6" man="1"/>
    <brk id="18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workbookViewId="0">
      <selection activeCell="W23" sqref="W23"/>
    </sheetView>
  </sheetViews>
  <sheetFormatPr defaultRowHeight="15" x14ac:dyDescent="0.25"/>
  <cols>
    <col min="1" max="2" width="12.5703125" bestFit="1" customWidth="1"/>
    <col min="3" max="3" width="10.7109375" bestFit="1" customWidth="1"/>
    <col min="4" max="5" width="8.140625" bestFit="1" customWidth="1"/>
    <col min="6" max="6" width="11.7109375" customWidth="1"/>
    <col min="7" max="7" width="10.28515625" bestFit="1" customWidth="1"/>
    <col min="8" max="8" width="8.42578125" bestFit="1" customWidth="1"/>
    <col min="9" max="9" width="10.5703125" bestFit="1" customWidth="1"/>
    <col min="10" max="10" width="9.5703125" bestFit="1" customWidth="1"/>
    <col min="11" max="11" width="10.42578125" bestFit="1" customWidth="1"/>
    <col min="12" max="12" width="8.140625" bestFit="1" customWidth="1"/>
    <col min="13" max="13" width="11.28515625" bestFit="1" customWidth="1"/>
  </cols>
  <sheetData>
    <row r="1" spans="1:14" x14ac:dyDescent="0.25">
      <c r="A1" s="98"/>
      <c r="B1" s="99"/>
      <c r="C1" s="99"/>
      <c r="D1" s="99"/>
      <c r="E1" s="100"/>
      <c r="F1" s="100" t="s">
        <v>185</v>
      </c>
      <c r="G1" s="100"/>
      <c r="H1" s="100"/>
      <c r="I1" s="100"/>
      <c r="J1" s="101"/>
      <c r="K1" s="101"/>
      <c r="L1" s="98"/>
      <c r="M1" s="98"/>
      <c r="N1" s="98"/>
    </row>
    <row r="2" spans="1:14" x14ac:dyDescent="0.25">
      <c r="A2" s="98"/>
      <c r="B2" s="99"/>
      <c r="C2" s="99"/>
      <c r="D2" s="99"/>
      <c r="E2" s="102"/>
      <c r="F2" s="101"/>
      <c r="G2" s="103"/>
      <c r="H2" s="102"/>
      <c r="I2" s="102"/>
      <c r="J2" s="99"/>
      <c r="K2" s="99"/>
      <c r="L2" s="99"/>
      <c r="M2" s="99"/>
      <c r="N2" s="99"/>
    </row>
    <row r="3" spans="1:14" x14ac:dyDescent="0.25">
      <c r="A3" s="98"/>
      <c r="B3" s="100"/>
      <c r="C3" s="102"/>
      <c r="D3" s="102"/>
      <c r="E3" s="102"/>
      <c r="F3" s="99"/>
      <c r="G3" s="99"/>
      <c r="H3" s="99"/>
      <c r="I3" s="99"/>
      <c r="J3" s="99"/>
      <c r="K3" s="99"/>
      <c r="L3" s="99"/>
      <c r="M3" s="99"/>
      <c r="N3" s="99"/>
    </row>
    <row r="4" spans="1:14" x14ac:dyDescent="0.25">
      <c r="A4" s="98"/>
      <c r="B4" s="99"/>
      <c r="C4" s="99"/>
      <c r="D4" s="99"/>
      <c r="E4" s="99"/>
      <c r="F4" s="99"/>
      <c r="G4" s="104"/>
      <c r="H4" s="99"/>
      <c r="I4" s="99"/>
      <c r="J4" s="99"/>
      <c r="K4" s="99"/>
      <c r="L4" s="99"/>
      <c r="M4" s="99"/>
      <c r="N4" s="99"/>
    </row>
    <row r="5" spans="1:14" x14ac:dyDescent="0.25">
      <c r="A5" s="99"/>
      <c r="B5" s="105"/>
      <c r="C5" s="105"/>
      <c r="D5" s="105"/>
      <c r="E5" s="105"/>
      <c r="F5" s="105"/>
      <c r="G5" s="105"/>
      <c r="H5" s="105" t="s">
        <v>186</v>
      </c>
      <c r="I5" s="105" t="s">
        <v>187</v>
      </c>
      <c r="J5" s="105"/>
      <c r="K5" s="105" t="s">
        <v>188</v>
      </c>
      <c r="L5" s="105"/>
      <c r="M5" s="105"/>
      <c r="N5" s="105"/>
    </row>
    <row r="6" spans="1:14" x14ac:dyDescent="0.25">
      <c r="A6" s="100" t="s">
        <v>189</v>
      </c>
      <c r="B6" s="106" t="s">
        <v>190</v>
      </c>
      <c r="C6" s="106" t="s">
        <v>191</v>
      </c>
      <c r="D6" s="106" t="s">
        <v>174</v>
      </c>
      <c r="E6" s="106" t="s">
        <v>192</v>
      </c>
      <c r="F6" s="105" t="s">
        <v>176</v>
      </c>
      <c r="G6" s="107" t="s">
        <v>177</v>
      </c>
      <c r="H6" s="105" t="s">
        <v>193</v>
      </c>
      <c r="I6" s="105" t="s">
        <v>194</v>
      </c>
      <c r="J6" s="105" t="s">
        <v>113</v>
      </c>
      <c r="K6" s="105" t="s">
        <v>195</v>
      </c>
      <c r="L6" s="105" t="s">
        <v>196</v>
      </c>
      <c r="M6" s="105" t="s">
        <v>197</v>
      </c>
      <c r="N6" s="105" t="s">
        <v>198</v>
      </c>
    </row>
    <row r="7" spans="1:14" x14ac:dyDescent="0.25">
      <c r="A7" s="108" t="s">
        <v>199</v>
      </c>
      <c r="B7" s="109">
        <f>[1]Monthly!$BW$254</f>
        <v>579.25</v>
      </c>
      <c r="C7" s="109">
        <f>[1]Monthly!$BW$255</f>
        <v>565.80999999999995</v>
      </c>
      <c r="D7" s="109">
        <f>[1]Monthly!$BW$256</f>
        <v>0</v>
      </c>
      <c r="E7" s="109">
        <f>[1]Monthly!$BW$257</f>
        <v>1.5</v>
      </c>
      <c r="F7" s="109">
        <f>[1]Monthly!$BW$258</f>
        <v>0</v>
      </c>
      <c r="G7" s="109">
        <f>[1]Monthly!$BW$259</f>
        <v>0</v>
      </c>
      <c r="H7" s="109">
        <f>[1]Monthly!$BW$260</f>
        <v>0</v>
      </c>
      <c r="I7" s="109">
        <f>[1]Monthly!$BW$261</f>
        <v>0</v>
      </c>
      <c r="J7" s="109">
        <f>[1]Monthly!$BW$262</f>
        <v>1785</v>
      </c>
      <c r="K7" s="109">
        <f>[1]Monthly!$BW$263</f>
        <v>0</v>
      </c>
      <c r="L7" s="109">
        <f>[1]Monthly!$BW$264</f>
        <v>0</v>
      </c>
      <c r="M7" s="109">
        <f>[1]Monthly!$BW$268</f>
        <v>5000</v>
      </c>
      <c r="N7" s="110">
        <f>SUM(B7:M7)</f>
        <v>7931.5599999999995</v>
      </c>
    </row>
    <row r="8" spans="1:14" x14ac:dyDescent="0.25">
      <c r="A8" s="108" t="s">
        <v>200</v>
      </c>
      <c r="B8" s="109">
        <f>[1]Monthly!$BX$254</f>
        <v>1070.77</v>
      </c>
      <c r="C8" s="109">
        <f>[1]Monthly!$BX$255</f>
        <v>616.97</v>
      </c>
      <c r="D8" s="109">
        <f>[1]Monthly!$BX$256</f>
        <v>30</v>
      </c>
      <c r="E8" s="109">
        <f>[1]Monthly!$BX$257</f>
        <v>0.25</v>
      </c>
      <c r="F8" s="109">
        <f>[1]Monthly!$BX$258</f>
        <v>0</v>
      </c>
      <c r="G8" s="109">
        <f>[1]Monthly!$BX$259</f>
        <v>0</v>
      </c>
      <c r="H8" s="109">
        <f>[1]Monthly!$BX$260</f>
        <v>0</v>
      </c>
      <c r="I8" s="109">
        <f>[1]Monthly!$BX$261</f>
        <v>0</v>
      </c>
      <c r="J8" s="109">
        <f>[1]Monthly!$BX$262</f>
        <v>3010</v>
      </c>
      <c r="K8" s="109">
        <f>[1]Monthly!$BX$263</f>
        <v>0</v>
      </c>
      <c r="L8" s="109">
        <f>[1]Monthly!$BX$264</f>
        <v>0</v>
      </c>
      <c r="M8" s="109">
        <f>[1]Monthly!$BX$268</f>
        <v>0</v>
      </c>
      <c r="N8" s="110">
        <f t="shared" ref="N8:N19" si="0">SUM(B8:M8)</f>
        <v>4727.99</v>
      </c>
    </row>
    <row r="9" spans="1:14" x14ac:dyDescent="0.25">
      <c r="A9" s="108" t="s">
        <v>201</v>
      </c>
      <c r="B9" s="109">
        <f>[1]Monthly!$BY$254</f>
        <v>843.3</v>
      </c>
      <c r="C9" s="109">
        <f>[1]Monthly!$BY$255</f>
        <v>895.29</v>
      </c>
      <c r="D9" s="109">
        <f>[1]Monthly!$BY$256</f>
        <v>69</v>
      </c>
      <c r="E9" s="109">
        <f>[1]Monthly!$BY$257</f>
        <v>0</v>
      </c>
      <c r="F9" s="109">
        <f>[1]Monthly!$BY$258</f>
        <v>0</v>
      </c>
      <c r="G9" s="109">
        <f>[1]Monthly!$BY$259</f>
        <v>0</v>
      </c>
      <c r="H9" s="109">
        <f>[1]Monthly!$BY$260</f>
        <v>0</v>
      </c>
      <c r="I9" s="109">
        <f>[1]Monthly!$BY$261</f>
        <v>0</v>
      </c>
      <c r="J9" s="109">
        <f>[1]Monthly!$BY$262</f>
        <v>1715</v>
      </c>
      <c r="K9" s="109">
        <f>[1]Monthly!$BY$263</f>
        <v>0</v>
      </c>
      <c r="L9" s="109">
        <f>[1]Monthly!$BY$264</f>
        <v>0</v>
      </c>
      <c r="M9" s="109">
        <f>[1]Monthly!$BY$268</f>
        <v>0</v>
      </c>
      <c r="N9" s="110">
        <f t="shared" si="0"/>
        <v>3522.59</v>
      </c>
    </row>
    <row r="10" spans="1:14" x14ac:dyDescent="0.25">
      <c r="A10" s="108" t="s">
        <v>202</v>
      </c>
      <c r="B10" s="109">
        <f>[1]Monthly!$BZ$254</f>
        <v>696.5</v>
      </c>
      <c r="C10" s="109">
        <f>[1]Monthly!$BZ$255</f>
        <v>1095.83</v>
      </c>
      <c r="D10" s="109">
        <f>[1]Monthly!$BZ$256</f>
        <v>7.5</v>
      </c>
      <c r="E10" s="109">
        <f>[1]Monthly!$BZ$257</f>
        <v>0</v>
      </c>
      <c r="F10" s="109">
        <f>[1]Monthly!$BZ$258</f>
        <v>0</v>
      </c>
      <c r="G10" s="109">
        <f>[1]Monthly!$BZ$259</f>
        <v>0</v>
      </c>
      <c r="H10" s="109">
        <f>[1]Monthly!$BZ$260</f>
        <v>0</v>
      </c>
      <c r="I10" s="109">
        <f>[1]Monthly!$BZ$261</f>
        <v>0</v>
      </c>
      <c r="J10" s="109">
        <f>[1]Monthly!$BZ$262</f>
        <v>1855</v>
      </c>
      <c r="K10" s="109">
        <f>[1]Monthly!$BZ$263</f>
        <v>0</v>
      </c>
      <c r="L10" s="109">
        <f>[1]Monthly!$BZ$264</f>
        <v>0</v>
      </c>
      <c r="M10" s="109">
        <f>[1]Monthly!$BZ$268</f>
        <v>0</v>
      </c>
      <c r="N10" s="110">
        <f t="shared" si="0"/>
        <v>3654.83</v>
      </c>
    </row>
    <row r="11" spans="1:14" x14ac:dyDescent="0.25">
      <c r="A11" s="108" t="s">
        <v>203</v>
      </c>
      <c r="B11" s="109">
        <f>[1]Monthly!$CA$254</f>
        <v>0</v>
      </c>
      <c r="C11" s="109">
        <f>[1]Monthly!$CA$255</f>
        <v>0</v>
      </c>
      <c r="D11" s="109">
        <f>[1]Monthly!$CA$256</f>
        <v>0</v>
      </c>
      <c r="E11" s="109">
        <f>[1]Monthly!$CA$257</f>
        <v>0</v>
      </c>
      <c r="F11" s="109">
        <f>[1]Monthly!$CA$258</f>
        <v>0</v>
      </c>
      <c r="G11" s="109">
        <f>[1]Monthly!$CA$259</f>
        <v>0</v>
      </c>
      <c r="H11" s="109">
        <f>[1]Monthly!$CA$260</f>
        <v>0</v>
      </c>
      <c r="I11" s="109">
        <f>[1]Monthly!$CA$261</f>
        <v>0</v>
      </c>
      <c r="J11" s="109">
        <f>[1]Monthly!$CA$262</f>
        <v>0</v>
      </c>
      <c r="K11" s="109">
        <f>[1]Monthly!$CA$263</f>
        <v>0</v>
      </c>
      <c r="L11" s="109">
        <f>[1]Monthly!$CA$264</f>
        <v>0</v>
      </c>
      <c r="M11" s="109">
        <f>[1]Monthly!$CA$268</f>
        <v>0</v>
      </c>
      <c r="N11" s="110">
        <f t="shared" si="0"/>
        <v>0</v>
      </c>
    </row>
    <row r="12" spans="1:14" x14ac:dyDescent="0.25">
      <c r="A12" s="108" t="s">
        <v>204</v>
      </c>
      <c r="B12" s="109">
        <f>[1]Monthly!$CB$254</f>
        <v>0</v>
      </c>
      <c r="C12" s="109">
        <f>[1]Monthly!$CB$255</f>
        <v>0</v>
      </c>
      <c r="D12" s="109">
        <f>[1]Monthly!$CB$256</f>
        <v>0</v>
      </c>
      <c r="E12" s="109">
        <f>[1]Monthly!$CB$257</f>
        <v>0</v>
      </c>
      <c r="F12" s="109">
        <f>[1]Monthly!$CB$258</f>
        <v>0</v>
      </c>
      <c r="G12" s="109">
        <f>[1]Monthly!$CB$259</f>
        <v>0</v>
      </c>
      <c r="H12" s="109">
        <f>[1]Monthly!$CB$260</f>
        <v>0</v>
      </c>
      <c r="I12" s="109">
        <f>[1]Monthly!$CB$261</f>
        <v>0</v>
      </c>
      <c r="J12" s="109">
        <f>[1]Monthly!$CB$262</f>
        <v>0</v>
      </c>
      <c r="K12" s="109">
        <f>[1]Monthly!$CB$263</f>
        <v>0</v>
      </c>
      <c r="L12" s="109">
        <f>[1]Monthly!$CB$264</f>
        <v>0</v>
      </c>
      <c r="M12" s="109">
        <f>[1]Monthly!$CB$268</f>
        <v>0</v>
      </c>
      <c r="N12" s="110">
        <f t="shared" si="0"/>
        <v>0</v>
      </c>
    </row>
    <row r="13" spans="1:14" x14ac:dyDescent="0.25">
      <c r="A13" s="108" t="s">
        <v>205</v>
      </c>
      <c r="B13" s="109">
        <f>[1]Monthly!$CC$254</f>
        <v>0</v>
      </c>
      <c r="C13" s="109">
        <f>[1]Monthly!$CC$255</f>
        <v>0</v>
      </c>
      <c r="D13" s="109">
        <f>[1]Monthly!$CC$256</f>
        <v>0</v>
      </c>
      <c r="E13" s="109">
        <f>[1]Monthly!$CC$257</f>
        <v>0</v>
      </c>
      <c r="F13" s="109">
        <f>[1]Monthly!$CC$258</f>
        <v>0</v>
      </c>
      <c r="G13" s="109">
        <f>[1]Monthly!$CC$259</f>
        <v>0</v>
      </c>
      <c r="H13" s="109">
        <f>[1]Monthly!$CC$260</f>
        <v>0</v>
      </c>
      <c r="I13" s="109">
        <f>[1]Monthly!$CC$261</f>
        <v>0</v>
      </c>
      <c r="J13" s="109">
        <f>[1]Monthly!$CC$262</f>
        <v>0</v>
      </c>
      <c r="K13" s="109">
        <f>[1]Monthly!$CC$263</f>
        <v>0</v>
      </c>
      <c r="L13" s="109">
        <f>[1]Monthly!$CC$264</f>
        <v>0</v>
      </c>
      <c r="M13" s="109">
        <f>[1]Monthly!$CC$268</f>
        <v>0</v>
      </c>
      <c r="N13" s="110">
        <f t="shared" si="0"/>
        <v>0</v>
      </c>
    </row>
    <row r="14" spans="1:14" x14ac:dyDescent="0.25">
      <c r="A14" s="108" t="s">
        <v>206</v>
      </c>
      <c r="B14" s="109">
        <f>[1]Monthly!$CD$254</f>
        <v>0</v>
      </c>
      <c r="C14" s="109">
        <f>[1]Monthly!$CD$255</f>
        <v>0</v>
      </c>
      <c r="D14" s="109">
        <f>[1]Monthly!$CD$256</f>
        <v>0</v>
      </c>
      <c r="E14" s="109">
        <f>[1]Monthly!$CD$257</f>
        <v>0</v>
      </c>
      <c r="F14" s="109">
        <f>[1]Monthly!$CD$258</f>
        <v>0</v>
      </c>
      <c r="G14" s="109">
        <f>[1]Monthly!$CD$259</f>
        <v>0</v>
      </c>
      <c r="H14" s="109">
        <f>[1]Monthly!$CD$260</f>
        <v>0</v>
      </c>
      <c r="I14" s="109">
        <f>[1]Monthly!$CD$261</f>
        <v>0</v>
      </c>
      <c r="J14" s="109">
        <f>[1]Monthly!$CD$262</f>
        <v>0</v>
      </c>
      <c r="K14" s="109">
        <f>[1]Monthly!$CD$263</f>
        <v>0</v>
      </c>
      <c r="L14" s="109">
        <f>[1]Monthly!$CD$264</f>
        <v>0</v>
      </c>
      <c r="M14" s="109">
        <f>[1]Monthly!$CD$268</f>
        <v>0</v>
      </c>
      <c r="N14" s="110">
        <f t="shared" si="0"/>
        <v>0</v>
      </c>
    </row>
    <row r="15" spans="1:14" x14ac:dyDescent="0.25">
      <c r="A15" s="108" t="s">
        <v>207</v>
      </c>
      <c r="B15" s="109">
        <f>[1]Monthly!$CE$254</f>
        <v>0</v>
      </c>
      <c r="C15" s="109">
        <f>[1]Monthly!$CE$255</f>
        <v>0</v>
      </c>
      <c r="D15" s="109">
        <f>[1]Monthly!$CE$256</f>
        <v>0</v>
      </c>
      <c r="E15" s="109">
        <f>[1]Monthly!$CE$257</f>
        <v>0</v>
      </c>
      <c r="F15" s="109">
        <f>[1]Monthly!$CE$258</f>
        <v>0</v>
      </c>
      <c r="G15" s="109">
        <f>[1]Monthly!$CE$259</f>
        <v>0</v>
      </c>
      <c r="H15" s="109">
        <f>[1]Monthly!$CE$260</f>
        <v>0</v>
      </c>
      <c r="I15" s="109">
        <f>[1]Monthly!$CE$261</f>
        <v>0</v>
      </c>
      <c r="J15" s="109">
        <f>[1]Monthly!$CE$262</f>
        <v>0</v>
      </c>
      <c r="K15" s="109">
        <f>[1]Monthly!$CE$263</f>
        <v>0</v>
      </c>
      <c r="L15" s="109">
        <f>[1]Monthly!$CE$264</f>
        <v>0</v>
      </c>
      <c r="M15" s="109">
        <f>[1]Monthly!$CE$268</f>
        <v>0</v>
      </c>
      <c r="N15" s="110">
        <f t="shared" si="0"/>
        <v>0</v>
      </c>
    </row>
    <row r="16" spans="1:14" x14ac:dyDescent="0.25">
      <c r="A16" s="108" t="s">
        <v>208</v>
      </c>
      <c r="B16" s="109">
        <f>[1]Monthly!$CF$254</f>
        <v>0</v>
      </c>
      <c r="C16" s="109">
        <f>[1]Monthly!$CF$255</f>
        <v>0</v>
      </c>
      <c r="D16" s="109">
        <f>[1]Monthly!$CF$256</f>
        <v>0</v>
      </c>
      <c r="E16" s="109">
        <f>[1]Monthly!$CF$257</f>
        <v>0</v>
      </c>
      <c r="F16" s="109">
        <f>[1]Monthly!$CF$258</f>
        <v>0</v>
      </c>
      <c r="G16" s="109">
        <f>[1]Monthly!$CF$259</f>
        <v>0</v>
      </c>
      <c r="H16" s="109">
        <f>[1]Monthly!$CF$260</f>
        <v>0</v>
      </c>
      <c r="I16" s="109">
        <f>[1]Monthly!$CF$261</f>
        <v>0</v>
      </c>
      <c r="J16" s="109">
        <f>[1]Monthly!$CF$262</f>
        <v>0</v>
      </c>
      <c r="K16" s="109">
        <f>[1]Monthly!$CF$263</f>
        <v>0</v>
      </c>
      <c r="L16" s="109">
        <f>[1]Monthly!$CF$264</f>
        <v>0</v>
      </c>
      <c r="M16" s="109">
        <f>[1]Monthly!$CF$268</f>
        <v>0</v>
      </c>
      <c r="N16" s="110">
        <f t="shared" si="0"/>
        <v>0</v>
      </c>
    </row>
    <row r="17" spans="1:14" x14ac:dyDescent="0.25">
      <c r="A17" s="108" t="s">
        <v>209</v>
      </c>
      <c r="B17" s="109">
        <f>[1]Monthly!$CG$254</f>
        <v>0</v>
      </c>
      <c r="C17" s="109">
        <f>[1]Monthly!$CG$255</f>
        <v>0</v>
      </c>
      <c r="D17" s="109">
        <f>[1]Monthly!$CG$256</f>
        <v>0</v>
      </c>
      <c r="E17" s="109">
        <f>[1]Monthly!$CG$257</f>
        <v>0</v>
      </c>
      <c r="F17" s="109">
        <f>[1]Monthly!$CG$258</f>
        <v>0</v>
      </c>
      <c r="G17" s="109">
        <f>[1]Monthly!$CG$259</f>
        <v>0</v>
      </c>
      <c r="H17" s="109">
        <f>[1]Monthly!$CG$260</f>
        <v>0</v>
      </c>
      <c r="I17" s="109">
        <f>[1]Monthly!$CG$261</f>
        <v>0</v>
      </c>
      <c r="J17" s="109">
        <f>[1]Monthly!$CG$262</f>
        <v>0</v>
      </c>
      <c r="K17" s="109">
        <f>[1]Monthly!$CG$263</f>
        <v>0</v>
      </c>
      <c r="L17" s="109">
        <f>[1]Monthly!$CG$264</f>
        <v>0</v>
      </c>
      <c r="M17" s="109">
        <f>[1]Monthly!$CG$268</f>
        <v>0</v>
      </c>
      <c r="N17" s="110">
        <f t="shared" si="0"/>
        <v>0</v>
      </c>
    </row>
    <row r="18" spans="1:14" x14ac:dyDescent="0.25">
      <c r="A18" s="108" t="s">
        <v>210</v>
      </c>
      <c r="B18" s="109">
        <f>[1]Monthly!$CH$254</f>
        <v>0</v>
      </c>
      <c r="C18" s="109">
        <f>[1]Monthly!$CH$255</f>
        <v>0</v>
      </c>
      <c r="D18" s="109">
        <f>[1]Monthly!$CH$256</f>
        <v>0</v>
      </c>
      <c r="E18" s="109">
        <f>[1]Monthly!$CH$257</f>
        <v>0</v>
      </c>
      <c r="F18" s="109">
        <f>[1]Monthly!$CH$258</f>
        <v>0</v>
      </c>
      <c r="G18" s="109">
        <f>[1]Monthly!$CH$259</f>
        <v>0</v>
      </c>
      <c r="H18" s="109">
        <f>[1]Monthly!$CH$260</f>
        <v>0</v>
      </c>
      <c r="I18" s="109">
        <f>[1]Monthly!$CH$261</f>
        <v>0</v>
      </c>
      <c r="J18" s="109">
        <f>[1]Monthly!$CH$262</f>
        <v>0</v>
      </c>
      <c r="K18" s="109">
        <f>[1]Monthly!$CH$263</f>
        <v>0</v>
      </c>
      <c r="L18" s="109">
        <f>[1]Monthly!$CH$264</f>
        <v>0</v>
      </c>
      <c r="M18" s="109">
        <f>[1]Monthly!$CH$268</f>
        <v>0</v>
      </c>
      <c r="N18" s="110">
        <f t="shared" si="0"/>
        <v>0</v>
      </c>
    </row>
    <row r="19" spans="1:14" x14ac:dyDescent="0.25">
      <c r="A19" s="111" t="s">
        <v>211</v>
      </c>
      <c r="B19" s="109">
        <f t="shared" ref="B19:M19" si="1">SUM(B7:B18)</f>
        <v>3189.8199999999997</v>
      </c>
      <c r="C19" s="109">
        <f t="shared" si="1"/>
        <v>3173.8999999999996</v>
      </c>
      <c r="D19" s="109">
        <f t="shared" si="1"/>
        <v>106.5</v>
      </c>
      <c r="E19" s="109">
        <f t="shared" si="1"/>
        <v>1.75</v>
      </c>
      <c r="F19" s="109">
        <f t="shared" si="1"/>
        <v>0</v>
      </c>
      <c r="G19" s="109">
        <f t="shared" si="1"/>
        <v>0</v>
      </c>
      <c r="H19" s="109">
        <f t="shared" si="1"/>
        <v>0</v>
      </c>
      <c r="I19" s="109">
        <f t="shared" si="1"/>
        <v>0</v>
      </c>
      <c r="J19" s="109">
        <f t="shared" si="1"/>
        <v>8365</v>
      </c>
      <c r="K19" s="109">
        <f t="shared" si="1"/>
        <v>0</v>
      </c>
      <c r="L19" s="109">
        <f t="shared" si="1"/>
        <v>0</v>
      </c>
      <c r="M19" s="109">
        <f t="shared" si="1"/>
        <v>5000</v>
      </c>
      <c r="N19" s="110">
        <f t="shared" si="0"/>
        <v>19836.97</v>
      </c>
    </row>
    <row r="20" spans="1:14" x14ac:dyDescent="0.25">
      <c r="A20" s="98"/>
      <c r="B20" s="99"/>
      <c r="C20" s="99"/>
      <c r="D20" s="99"/>
      <c r="E20" s="99"/>
      <c r="F20" s="99"/>
      <c r="G20" s="112"/>
      <c r="H20" s="99"/>
      <c r="I20" s="99"/>
      <c r="J20" s="99"/>
      <c r="K20" s="99"/>
      <c r="L20" s="99"/>
      <c r="M20" s="99"/>
      <c r="N20" s="99"/>
    </row>
    <row r="21" spans="1:14" x14ac:dyDescent="0.25">
      <c r="A21" s="113"/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</row>
    <row r="22" spans="1:14" x14ac:dyDescent="0.25">
      <c r="A22" s="98"/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</row>
    <row r="23" spans="1:14" x14ac:dyDescent="0.25">
      <c r="A23" s="99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105"/>
      <c r="N23" s="99"/>
    </row>
    <row r="24" spans="1:14" x14ac:dyDescent="0.25">
      <c r="A24" s="99"/>
      <c r="B24" s="105"/>
      <c r="C24" s="105"/>
      <c r="D24" s="105"/>
      <c r="E24" s="105"/>
      <c r="F24" s="105"/>
      <c r="G24" s="105"/>
      <c r="H24" s="105" t="s">
        <v>186</v>
      </c>
      <c r="I24" s="105" t="s">
        <v>187</v>
      </c>
      <c r="J24" s="105"/>
      <c r="K24" s="105" t="s">
        <v>212</v>
      </c>
      <c r="L24" s="105"/>
      <c r="M24" s="105"/>
      <c r="N24" s="114"/>
    </row>
    <row r="25" spans="1:14" x14ac:dyDescent="0.25">
      <c r="A25" s="99"/>
      <c r="B25" s="106" t="s">
        <v>213</v>
      </c>
      <c r="C25" s="106" t="s">
        <v>191</v>
      </c>
      <c r="D25" s="106" t="s">
        <v>174</v>
      </c>
      <c r="E25" s="106" t="s">
        <v>192</v>
      </c>
      <c r="F25" s="105" t="s">
        <v>176</v>
      </c>
      <c r="G25" s="107" t="s">
        <v>177</v>
      </c>
      <c r="H25" s="105" t="s">
        <v>193</v>
      </c>
      <c r="I25" s="105" t="s">
        <v>194</v>
      </c>
      <c r="J25" s="105" t="s">
        <v>113</v>
      </c>
      <c r="K25" s="105" t="s">
        <v>195</v>
      </c>
      <c r="L25" s="105" t="s">
        <v>196</v>
      </c>
      <c r="M25" s="105" t="s">
        <v>197</v>
      </c>
      <c r="N25" s="105" t="s">
        <v>198</v>
      </c>
    </row>
    <row r="26" spans="1:14" x14ac:dyDescent="0.25">
      <c r="A26" s="115" t="s">
        <v>214</v>
      </c>
      <c r="B26" s="109">
        <f>B19</f>
        <v>3189.8199999999997</v>
      </c>
      <c r="C26" s="109">
        <f t="shared" ref="C26:M26" si="2">C19</f>
        <v>3173.8999999999996</v>
      </c>
      <c r="D26" s="109">
        <f t="shared" si="2"/>
        <v>106.5</v>
      </c>
      <c r="E26" s="109">
        <f t="shared" si="2"/>
        <v>1.75</v>
      </c>
      <c r="F26" s="109">
        <f t="shared" si="2"/>
        <v>0</v>
      </c>
      <c r="G26" s="109">
        <f t="shared" si="2"/>
        <v>0</v>
      </c>
      <c r="H26" s="109">
        <f t="shared" si="2"/>
        <v>0</v>
      </c>
      <c r="I26" s="109">
        <f t="shared" si="2"/>
        <v>0</v>
      </c>
      <c r="J26" s="109">
        <f t="shared" si="2"/>
        <v>8365</v>
      </c>
      <c r="K26" s="109">
        <f t="shared" si="2"/>
        <v>0</v>
      </c>
      <c r="L26" s="109">
        <f t="shared" si="2"/>
        <v>0</v>
      </c>
      <c r="M26" s="109">
        <f t="shared" si="2"/>
        <v>5000</v>
      </c>
      <c r="N26" s="110">
        <f>SUM(B26:M26)</f>
        <v>19836.97</v>
      </c>
    </row>
    <row r="27" spans="1:14" x14ac:dyDescent="0.25">
      <c r="A27" s="115" t="s">
        <v>215</v>
      </c>
      <c r="B27" s="109">
        <v>20203.79</v>
      </c>
      <c r="C27" s="109">
        <v>9123.83</v>
      </c>
      <c r="D27" s="109">
        <v>214</v>
      </c>
      <c r="E27" s="109">
        <v>184.05</v>
      </c>
      <c r="F27" s="109">
        <v>4729.92</v>
      </c>
      <c r="G27" s="109">
        <v>1169.4000000000001</v>
      </c>
      <c r="H27" s="109">
        <v>113</v>
      </c>
      <c r="I27" s="109">
        <v>368.15</v>
      </c>
      <c r="J27" s="109">
        <v>15918.35</v>
      </c>
      <c r="K27" s="109">
        <v>0</v>
      </c>
      <c r="L27" s="109">
        <v>520</v>
      </c>
      <c r="M27" s="109">
        <v>0</v>
      </c>
      <c r="N27" s="110">
        <f>SUM(B27:M27)</f>
        <v>52544.490000000005</v>
      </c>
    </row>
    <row r="28" spans="1:14" x14ac:dyDescent="0.25">
      <c r="A28" s="115" t="s">
        <v>216</v>
      </c>
      <c r="B28" s="109">
        <v>30292.16</v>
      </c>
      <c r="C28" s="109">
        <v>11436.41</v>
      </c>
      <c r="D28" s="109">
        <v>457</v>
      </c>
      <c r="E28" s="109">
        <v>271.24</v>
      </c>
      <c r="F28" s="109">
        <v>7443.16</v>
      </c>
      <c r="G28" s="109">
        <v>2060.3000000000002</v>
      </c>
      <c r="H28" s="109">
        <v>81</v>
      </c>
      <c r="I28" s="109">
        <v>364.01</v>
      </c>
      <c r="J28" s="109">
        <v>18095.349999999999</v>
      </c>
      <c r="K28" s="109">
        <v>5</v>
      </c>
      <c r="L28" s="109">
        <v>784</v>
      </c>
      <c r="M28" s="109">
        <v>0</v>
      </c>
      <c r="N28" s="110">
        <f>SUM(B28:M28)</f>
        <v>71289.63</v>
      </c>
    </row>
    <row r="29" spans="1:14" x14ac:dyDescent="0.25">
      <c r="A29" s="115" t="s">
        <v>217</v>
      </c>
      <c r="B29" s="109">
        <v>32454.55</v>
      </c>
      <c r="C29" s="109">
        <v>9388.3799999999992</v>
      </c>
      <c r="D29" s="109">
        <v>1191.72</v>
      </c>
      <c r="E29" s="109">
        <v>598.55999999999995</v>
      </c>
      <c r="F29" s="109">
        <v>7516.15</v>
      </c>
      <c r="G29" s="109">
        <v>2697.34</v>
      </c>
      <c r="H29" s="109">
        <v>123</v>
      </c>
      <c r="I29" s="109">
        <v>622.01</v>
      </c>
      <c r="J29" s="109">
        <v>16290.95</v>
      </c>
      <c r="K29" s="109">
        <v>134</v>
      </c>
      <c r="L29" s="109">
        <v>755</v>
      </c>
      <c r="M29" s="109">
        <v>0</v>
      </c>
      <c r="N29" s="110">
        <f>SUM(B29:M29)</f>
        <v>71771.66</v>
      </c>
    </row>
    <row r="30" spans="1:14" x14ac:dyDescent="0.25">
      <c r="A30" s="115" t="s">
        <v>218</v>
      </c>
      <c r="B30" s="109">
        <v>32027.75</v>
      </c>
      <c r="C30" s="109">
        <v>11660.69</v>
      </c>
      <c r="D30" s="109">
        <v>575.9</v>
      </c>
      <c r="E30" s="109">
        <v>1013.7</v>
      </c>
      <c r="F30" s="109">
        <v>8397.5</v>
      </c>
      <c r="G30" s="109">
        <v>3144.06</v>
      </c>
      <c r="H30" s="109">
        <v>67</v>
      </c>
      <c r="I30" s="109">
        <v>512.02</v>
      </c>
      <c r="J30" s="109">
        <v>15526</v>
      </c>
      <c r="K30" s="109">
        <v>154.01</v>
      </c>
      <c r="L30" s="109">
        <v>725</v>
      </c>
      <c r="M30" s="109">
        <v>0</v>
      </c>
      <c r="N30" s="110">
        <f t="shared" ref="N30:N37" si="3">SUM(B30:M30)</f>
        <v>73803.62999999999</v>
      </c>
    </row>
    <row r="31" spans="1:14" x14ac:dyDescent="0.25">
      <c r="A31" s="115" t="s">
        <v>219</v>
      </c>
      <c r="B31" s="109">
        <v>34525.31</v>
      </c>
      <c r="C31" s="109">
        <v>13704.33</v>
      </c>
      <c r="D31" s="109">
        <v>1132.68</v>
      </c>
      <c r="E31" s="109">
        <v>1182.05</v>
      </c>
      <c r="F31" s="109">
        <v>7761.51</v>
      </c>
      <c r="G31" s="109">
        <v>3251.87</v>
      </c>
      <c r="H31" s="109">
        <v>45</v>
      </c>
      <c r="I31" s="109">
        <v>489.03</v>
      </c>
      <c r="J31" s="109">
        <v>15134.5</v>
      </c>
      <c r="K31" s="109">
        <v>279</v>
      </c>
      <c r="L31" s="109">
        <v>934</v>
      </c>
      <c r="M31" s="109">
        <v>0</v>
      </c>
      <c r="N31" s="110">
        <f t="shared" si="3"/>
        <v>78439.28</v>
      </c>
    </row>
    <row r="32" spans="1:14" x14ac:dyDescent="0.25">
      <c r="A32" s="115" t="s">
        <v>220</v>
      </c>
      <c r="B32" s="109">
        <v>35974.61</v>
      </c>
      <c r="C32" s="109">
        <v>12730.72</v>
      </c>
      <c r="D32" s="109">
        <v>903.95</v>
      </c>
      <c r="E32" s="109">
        <v>1061.5</v>
      </c>
      <c r="F32" s="109">
        <v>7539.6</v>
      </c>
      <c r="G32" s="109">
        <v>2986.3</v>
      </c>
      <c r="H32" s="109">
        <v>705.01</v>
      </c>
      <c r="I32" s="109">
        <v>462.02</v>
      </c>
      <c r="J32" s="109">
        <v>11944.1</v>
      </c>
      <c r="K32" s="109">
        <v>148</v>
      </c>
      <c r="L32" s="109">
        <v>655.1</v>
      </c>
      <c r="M32" s="109">
        <v>1000</v>
      </c>
      <c r="N32" s="110">
        <f t="shared" si="3"/>
        <v>76110.91</v>
      </c>
    </row>
    <row r="33" spans="1:14" x14ac:dyDescent="0.25">
      <c r="A33" s="115" t="s">
        <v>221</v>
      </c>
      <c r="B33" s="110">
        <v>35326.050000000003</v>
      </c>
      <c r="C33" s="110">
        <v>13144.15</v>
      </c>
      <c r="D33" s="110">
        <v>859.12</v>
      </c>
      <c r="E33" s="110">
        <v>826</v>
      </c>
      <c r="F33" s="110">
        <v>7717.74</v>
      </c>
      <c r="G33" s="110">
        <v>2033.24</v>
      </c>
      <c r="H33" s="110">
        <v>136</v>
      </c>
      <c r="I33" s="110">
        <v>437.03</v>
      </c>
      <c r="J33" s="110">
        <v>9609.0499999999993</v>
      </c>
      <c r="K33" s="110">
        <v>310</v>
      </c>
      <c r="L33" s="110">
        <v>922.1</v>
      </c>
      <c r="M33" s="110">
        <v>0</v>
      </c>
      <c r="N33" s="110">
        <f t="shared" si="3"/>
        <v>71320.48000000001</v>
      </c>
    </row>
    <row r="34" spans="1:14" x14ac:dyDescent="0.25">
      <c r="A34" s="115" t="s">
        <v>222</v>
      </c>
      <c r="B34" s="110">
        <v>35678.93</v>
      </c>
      <c r="C34" s="110">
        <v>11924.39</v>
      </c>
      <c r="D34" s="110">
        <v>942.34</v>
      </c>
      <c r="E34" s="110">
        <v>731.74</v>
      </c>
      <c r="F34" s="110">
        <v>6709.62</v>
      </c>
      <c r="G34" s="110">
        <v>1868.97</v>
      </c>
      <c r="H34" s="110">
        <v>105</v>
      </c>
      <c r="I34" s="110">
        <v>598.75</v>
      </c>
      <c r="J34" s="110">
        <v>8445.18</v>
      </c>
      <c r="K34" s="110">
        <v>263</v>
      </c>
      <c r="L34" s="110">
        <v>816.99</v>
      </c>
      <c r="M34" s="110">
        <v>1510</v>
      </c>
      <c r="N34" s="110">
        <f t="shared" si="3"/>
        <v>69594.91</v>
      </c>
    </row>
    <row r="35" spans="1:14" x14ac:dyDescent="0.25">
      <c r="A35" s="115" t="s">
        <v>223</v>
      </c>
      <c r="B35" s="110">
        <v>35345.24</v>
      </c>
      <c r="C35" s="110">
        <v>12500.7</v>
      </c>
      <c r="D35" s="110">
        <v>1003.87</v>
      </c>
      <c r="E35" s="110">
        <v>589.20000000000005</v>
      </c>
      <c r="F35" s="110">
        <v>6086.09</v>
      </c>
      <c r="G35" s="110">
        <v>1813.43</v>
      </c>
      <c r="H35" s="110">
        <v>198</v>
      </c>
      <c r="I35" s="110">
        <v>590.28</v>
      </c>
      <c r="J35" s="110">
        <v>6949.94</v>
      </c>
      <c r="K35" s="110">
        <v>350.01</v>
      </c>
      <c r="L35" s="110">
        <v>1372.21</v>
      </c>
      <c r="M35" s="110">
        <v>325</v>
      </c>
      <c r="N35" s="110">
        <f t="shared" si="3"/>
        <v>67123.970000000016</v>
      </c>
    </row>
    <row r="36" spans="1:14" x14ac:dyDescent="0.25">
      <c r="A36" s="115" t="s">
        <v>224</v>
      </c>
      <c r="B36" s="110">
        <v>38526.44</v>
      </c>
      <c r="C36" s="110">
        <v>9912.2900000000009</v>
      </c>
      <c r="D36" s="110">
        <v>635.9</v>
      </c>
      <c r="E36" s="110">
        <v>685.3</v>
      </c>
      <c r="F36" s="110">
        <v>5444.9</v>
      </c>
      <c r="G36" s="110">
        <v>2688.06</v>
      </c>
      <c r="H36" s="110">
        <v>290.3</v>
      </c>
      <c r="I36" s="110">
        <v>302.04000000000002</v>
      </c>
      <c r="J36" s="110">
        <v>6012.15</v>
      </c>
      <c r="K36" s="110">
        <v>265</v>
      </c>
      <c r="L36" s="110"/>
      <c r="M36" s="110">
        <v>715</v>
      </c>
      <c r="N36" s="110">
        <f t="shared" si="3"/>
        <v>65477.380000000012</v>
      </c>
    </row>
    <row r="37" spans="1:14" x14ac:dyDescent="0.25">
      <c r="A37" s="115" t="s">
        <v>225</v>
      </c>
      <c r="B37" s="116">
        <v>40995.01</v>
      </c>
      <c r="C37" s="116">
        <v>8745.25</v>
      </c>
      <c r="D37" s="116">
        <v>701.15</v>
      </c>
      <c r="E37" s="116">
        <v>456.4</v>
      </c>
      <c r="F37" s="116">
        <v>4684.07</v>
      </c>
      <c r="G37" s="116">
        <v>3051.23</v>
      </c>
      <c r="H37" s="116">
        <v>98</v>
      </c>
      <c r="I37" s="116">
        <v>69</v>
      </c>
      <c r="J37" s="116"/>
      <c r="K37" s="116"/>
      <c r="L37" s="116"/>
      <c r="M37" s="116">
        <v>1142.01</v>
      </c>
      <c r="N37" s="110">
        <f t="shared" si="3"/>
        <v>59942.12000000001</v>
      </c>
    </row>
    <row r="38" spans="1:14" x14ac:dyDescent="0.25">
      <c r="A38" s="115" t="s">
        <v>226</v>
      </c>
      <c r="B38" s="116">
        <v>39943.58</v>
      </c>
      <c r="C38" s="116">
        <v>8886.56</v>
      </c>
      <c r="D38" s="116">
        <v>579.63</v>
      </c>
      <c r="E38" s="116">
        <v>633.79999999999995</v>
      </c>
      <c r="F38" s="116">
        <v>5669.98</v>
      </c>
      <c r="G38" s="116">
        <v>1191.29</v>
      </c>
      <c r="H38" s="116"/>
      <c r="I38" s="116"/>
      <c r="J38" s="117"/>
      <c r="K38" s="116"/>
      <c r="L38" s="116"/>
      <c r="M38" s="116"/>
      <c r="N38" s="110">
        <f t="shared" ref="N38:N48" si="4">SUM(B38:J38)</f>
        <v>56904.840000000004</v>
      </c>
    </row>
    <row r="39" spans="1:14" x14ac:dyDescent="0.25">
      <c r="A39" s="115" t="s">
        <v>227</v>
      </c>
      <c r="B39" s="116">
        <v>36040.76</v>
      </c>
      <c r="C39" s="116">
        <v>9659.51</v>
      </c>
      <c r="D39" s="116">
        <v>680.74</v>
      </c>
      <c r="E39" s="116">
        <v>557.35</v>
      </c>
      <c r="F39" s="116">
        <v>5056.34</v>
      </c>
      <c r="G39" s="116">
        <v>1077.8499999999999</v>
      </c>
      <c r="H39" s="116"/>
      <c r="I39" s="116"/>
      <c r="J39" s="117"/>
      <c r="K39" s="116"/>
      <c r="L39" s="116"/>
      <c r="M39" s="116"/>
      <c r="N39" s="110">
        <f t="shared" si="4"/>
        <v>53072.549999999996</v>
      </c>
    </row>
    <row r="40" spans="1:14" x14ac:dyDescent="0.25">
      <c r="A40" s="115" t="s">
        <v>228</v>
      </c>
      <c r="B40" s="110">
        <v>38462.74</v>
      </c>
      <c r="C40" s="110">
        <v>8558.1200000000008</v>
      </c>
      <c r="D40" s="110">
        <v>427</v>
      </c>
      <c r="E40" s="110">
        <v>499.2</v>
      </c>
      <c r="F40" s="110">
        <v>1855.13</v>
      </c>
      <c r="G40" s="110">
        <v>29.166666666666668</v>
      </c>
      <c r="H40" s="110"/>
      <c r="I40" s="117"/>
      <c r="J40" s="117"/>
      <c r="K40" s="117"/>
      <c r="L40" s="117"/>
      <c r="M40" s="117"/>
      <c r="N40" s="110">
        <f t="shared" si="4"/>
        <v>49831.356666666659</v>
      </c>
    </row>
    <row r="41" spans="1:14" x14ac:dyDescent="0.25">
      <c r="A41" s="115" t="s">
        <v>229</v>
      </c>
      <c r="B41" s="110">
        <v>38836.93</v>
      </c>
      <c r="C41" s="110">
        <v>7831.74</v>
      </c>
      <c r="D41" s="110">
        <v>521.70000000000005</v>
      </c>
      <c r="E41" s="110">
        <v>359.03</v>
      </c>
      <c r="F41" s="110"/>
      <c r="G41" s="110"/>
      <c r="H41" s="110"/>
      <c r="I41" s="117"/>
      <c r="J41" s="117"/>
      <c r="K41" s="117"/>
      <c r="L41" s="117"/>
      <c r="M41" s="117"/>
      <c r="N41" s="110">
        <f t="shared" si="4"/>
        <v>47549.399999999994</v>
      </c>
    </row>
    <row r="42" spans="1:14" x14ac:dyDescent="0.25">
      <c r="A42" s="118" t="s">
        <v>230</v>
      </c>
      <c r="B42" s="110">
        <v>36312.17</v>
      </c>
      <c r="C42" s="110">
        <v>7728.73</v>
      </c>
      <c r="D42" s="110">
        <v>738.5</v>
      </c>
      <c r="E42" s="110">
        <v>400.05</v>
      </c>
      <c r="F42" s="110"/>
      <c r="G42" s="110"/>
      <c r="H42" s="110"/>
      <c r="I42" s="117"/>
      <c r="J42" s="117"/>
      <c r="K42" s="117"/>
      <c r="L42" s="117"/>
      <c r="M42" s="117"/>
      <c r="N42" s="110">
        <f t="shared" si="4"/>
        <v>45179.45</v>
      </c>
    </row>
    <row r="43" spans="1:14" x14ac:dyDescent="0.25">
      <c r="A43" s="118" t="s">
        <v>231</v>
      </c>
      <c r="B43" s="119">
        <v>30185.39</v>
      </c>
      <c r="C43" s="119">
        <v>6639.39</v>
      </c>
      <c r="D43" s="119">
        <v>770.95</v>
      </c>
      <c r="E43" s="119">
        <v>362.1</v>
      </c>
      <c r="F43" s="110"/>
      <c r="G43" s="110"/>
      <c r="H43" s="110"/>
      <c r="I43" s="117"/>
      <c r="J43" s="117"/>
      <c r="K43" s="117"/>
      <c r="L43" s="117"/>
      <c r="M43" s="117"/>
      <c r="N43" s="110">
        <f t="shared" si="4"/>
        <v>37957.829999999994</v>
      </c>
    </row>
    <row r="44" spans="1:14" x14ac:dyDescent="0.25">
      <c r="A44" s="120" t="s">
        <v>232</v>
      </c>
      <c r="B44" s="110">
        <v>27800.04</v>
      </c>
      <c r="C44" s="110">
        <v>7499.74</v>
      </c>
      <c r="D44" s="110">
        <v>595</v>
      </c>
      <c r="E44" s="110">
        <v>209.6</v>
      </c>
      <c r="F44" s="110"/>
      <c r="G44" s="110"/>
      <c r="H44" s="110"/>
      <c r="I44" s="110"/>
      <c r="J44" s="117"/>
      <c r="K44" s="117"/>
      <c r="L44" s="117"/>
      <c r="M44" s="117"/>
      <c r="N44" s="110">
        <f t="shared" si="4"/>
        <v>36104.379999999997</v>
      </c>
    </row>
    <row r="45" spans="1:14" x14ac:dyDescent="0.25">
      <c r="A45" s="118" t="s">
        <v>233</v>
      </c>
      <c r="B45" s="110">
        <v>24821.1</v>
      </c>
      <c r="C45" s="110">
        <v>7781.01</v>
      </c>
      <c r="D45" s="110">
        <v>596</v>
      </c>
      <c r="E45" s="110">
        <v>160</v>
      </c>
      <c r="F45" s="121"/>
      <c r="G45" s="121"/>
      <c r="H45" s="121"/>
      <c r="I45" s="121"/>
      <c r="J45" s="121"/>
      <c r="K45" s="121"/>
      <c r="L45" s="121"/>
      <c r="M45" s="121"/>
      <c r="N45" s="110">
        <f t="shared" si="4"/>
        <v>33358.11</v>
      </c>
    </row>
    <row r="46" spans="1:14" x14ac:dyDescent="0.25">
      <c r="A46" s="115" t="s">
        <v>234</v>
      </c>
      <c r="B46" s="122">
        <v>24830.12</v>
      </c>
      <c r="C46" s="122">
        <v>5932.08</v>
      </c>
      <c r="D46" s="122">
        <v>378.4</v>
      </c>
      <c r="E46" s="122">
        <v>149</v>
      </c>
      <c r="F46" s="110"/>
      <c r="G46" s="110"/>
      <c r="H46" s="110"/>
      <c r="I46" s="110"/>
      <c r="J46" s="117"/>
      <c r="K46" s="117"/>
      <c r="L46" s="117"/>
      <c r="M46" s="117"/>
      <c r="N46" s="110">
        <f t="shared" si="4"/>
        <v>31289.599999999999</v>
      </c>
    </row>
    <row r="47" spans="1:14" x14ac:dyDescent="0.25">
      <c r="A47" s="115" t="s">
        <v>235</v>
      </c>
      <c r="B47" s="122">
        <v>25242.26</v>
      </c>
      <c r="C47" s="122">
        <v>5313.73</v>
      </c>
      <c r="D47" s="122">
        <v>526.99</v>
      </c>
      <c r="E47" s="122">
        <v>96.75</v>
      </c>
      <c r="F47" s="110"/>
      <c r="G47" s="110"/>
      <c r="H47" s="110"/>
      <c r="I47" s="110"/>
      <c r="J47" s="117"/>
      <c r="K47" s="117"/>
      <c r="L47" s="117"/>
      <c r="M47" s="117"/>
      <c r="N47" s="110">
        <f t="shared" si="4"/>
        <v>31179.73</v>
      </c>
    </row>
    <row r="48" spans="1:14" x14ac:dyDescent="0.25">
      <c r="A48" s="115" t="s">
        <v>236</v>
      </c>
      <c r="B48" s="122">
        <v>24365.03</v>
      </c>
      <c r="C48" s="122">
        <v>5202.84</v>
      </c>
      <c r="D48" s="122">
        <v>660.59</v>
      </c>
      <c r="E48" s="122">
        <v>93</v>
      </c>
      <c r="F48" s="110"/>
      <c r="G48" s="110"/>
      <c r="H48" s="110"/>
      <c r="I48" s="110"/>
      <c r="J48" s="119"/>
      <c r="K48" s="117"/>
      <c r="L48" s="117"/>
      <c r="M48" s="117"/>
      <c r="N48" s="110">
        <f t="shared" si="4"/>
        <v>30321.46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Oct 21</vt:lpstr>
      <vt:lpstr>Fiscal stats</vt:lpstr>
      <vt:lpstr>'Oct 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2021-11-18T22:05:04Z</dcterms:created>
  <dcterms:modified xsi:type="dcterms:W3CDTF">2021-11-18T22:14:08Z</dcterms:modified>
</cp:coreProperties>
</file>