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Jan bd mtg\"/>
    </mc:Choice>
  </mc:AlternateContent>
  <bookViews>
    <workbookView xWindow="0" yWindow="0" windowWidth="28800" windowHeight="12300"/>
  </bookViews>
  <sheets>
    <sheet name="Dec 21" sheetId="1" r:id="rId1"/>
  </sheets>
  <externalReferences>
    <externalReference r:id="rId2"/>
  </externalReferences>
  <definedNames>
    <definedName name="_xlnm.Print_Area" localSheetId="0">'Dec 21'!$A$1:$H$254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5" i="1" l="1"/>
  <c r="F255" i="1"/>
  <c r="E255" i="1"/>
  <c r="D255" i="1"/>
  <c r="G254" i="1"/>
  <c r="F254" i="1"/>
  <c r="E254" i="1"/>
  <c r="D254" i="1"/>
  <c r="G250" i="1"/>
  <c r="F250" i="1"/>
  <c r="E250" i="1"/>
  <c r="D250" i="1"/>
  <c r="G249" i="1"/>
  <c r="F249" i="1"/>
  <c r="E249" i="1"/>
  <c r="D249" i="1"/>
  <c r="G248" i="1"/>
  <c r="F248" i="1"/>
  <c r="E248" i="1"/>
  <c r="D248" i="1"/>
  <c r="G247" i="1"/>
  <c r="F247" i="1"/>
  <c r="E247" i="1"/>
  <c r="D247" i="1"/>
  <c r="G246" i="1"/>
  <c r="F246" i="1"/>
  <c r="E246" i="1"/>
  <c r="D246" i="1"/>
  <c r="G245" i="1"/>
  <c r="F245" i="1"/>
  <c r="E245" i="1"/>
  <c r="D245" i="1"/>
  <c r="G244" i="1"/>
  <c r="F244" i="1"/>
  <c r="E244" i="1"/>
  <c r="D244" i="1"/>
  <c r="G243" i="1"/>
  <c r="F243" i="1"/>
  <c r="E243" i="1"/>
  <c r="D243" i="1"/>
  <c r="G242" i="1"/>
  <c r="F242" i="1"/>
  <c r="E242" i="1"/>
  <c r="D242" i="1"/>
  <c r="G241" i="1"/>
  <c r="H241" i="1" s="1"/>
  <c r="F241" i="1"/>
  <c r="E241" i="1"/>
  <c r="D241" i="1"/>
  <c r="G240" i="1"/>
  <c r="F240" i="1"/>
  <c r="F251" i="1" s="1"/>
  <c r="E240" i="1"/>
  <c r="D240" i="1"/>
  <c r="G236" i="1"/>
  <c r="F236" i="1"/>
  <c r="E236" i="1"/>
  <c r="D236" i="1"/>
  <c r="G235" i="1"/>
  <c r="F235" i="1"/>
  <c r="E235" i="1"/>
  <c r="D235" i="1"/>
  <c r="G234" i="1"/>
  <c r="F234" i="1"/>
  <c r="E234" i="1"/>
  <c r="D234" i="1"/>
  <c r="G233" i="1"/>
  <c r="H233" i="1" s="1"/>
  <c r="F233" i="1"/>
  <c r="E233" i="1"/>
  <c r="D233" i="1"/>
  <c r="G232" i="1"/>
  <c r="F232" i="1"/>
  <c r="E232" i="1"/>
  <c r="D232" i="1"/>
  <c r="G231" i="1"/>
  <c r="F231" i="1"/>
  <c r="E231" i="1"/>
  <c r="D231" i="1"/>
  <c r="G230" i="1"/>
  <c r="F230" i="1"/>
  <c r="E230" i="1"/>
  <c r="D230" i="1"/>
  <c r="G229" i="1"/>
  <c r="F229" i="1"/>
  <c r="E229" i="1"/>
  <c r="D229" i="1"/>
  <c r="D237" i="1" s="1"/>
  <c r="G226" i="1"/>
  <c r="F226" i="1"/>
  <c r="E226" i="1"/>
  <c r="D226" i="1"/>
  <c r="G225" i="1"/>
  <c r="F225" i="1"/>
  <c r="E225" i="1"/>
  <c r="D225" i="1"/>
  <c r="G224" i="1"/>
  <c r="F224" i="1"/>
  <c r="E224" i="1"/>
  <c r="D224" i="1"/>
  <c r="H224" i="1" s="1"/>
  <c r="G223" i="1"/>
  <c r="F223" i="1"/>
  <c r="E223" i="1"/>
  <c r="D223" i="1"/>
  <c r="G222" i="1"/>
  <c r="F222" i="1"/>
  <c r="E222" i="1"/>
  <c r="D222" i="1"/>
  <c r="H222" i="1" s="1"/>
  <c r="G221" i="1"/>
  <c r="F221" i="1"/>
  <c r="E221" i="1"/>
  <c r="D221" i="1"/>
  <c r="G220" i="1"/>
  <c r="F220" i="1"/>
  <c r="E220" i="1"/>
  <c r="D220" i="1"/>
  <c r="H220" i="1" s="1"/>
  <c r="H219" i="1"/>
  <c r="G219" i="1"/>
  <c r="F219" i="1"/>
  <c r="E219" i="1"/>
  <c r="D219" i="1"/>
  <c r="G218" i="1"/>
  <c r="F218" i="1"/>
  <c r="E218" i="1"/>
  <c r="D218" i="1"/>
  <c r="G215" i="1"/>
  <c r="F215" i="1"/>
  <c r="E215" i="1"/>
  <c r="D215" i="1"/>
  <c r="G214" i="1"/>
  <c r="F214" i="1"/>
  <c r="E214" i="1"/>
  <c r="D214" i="1"/>
  <c r="G210" i="1"/>
  <c r="F210" i="1"/>
  <c r="E210" i="1"/>
  <c r="D210" i="1"/>
  <c r="G209" i="1"/>
  <c r="F209" i="1"/>
  <c r="E209" i="1"/>
  <c r="D209" i="1"/>
  <c r="G208" i="1"/>
  <c r="F208" i="1"/>
  <c r="E208" i="1"/>
  <c r="D208" i="1"/>
  <c r="G204" i="1"/>
  <c r="F204" i="1"/>
  <c r="E204" i="1"/>
  <c r="D204" i="1"/>
  <c r="C204" i="1"/>
  <c r="H204" i="1" s="1"/>
  <c r="B204" i="1"/>
  <c r="G203" i="1"/>
  <c r="F203" i="1"/>
  <c r="E203" i="1"/>
  <c r="D203" i="1"/>
  <c r="C203" i="1"/>
  <c r="B203" i="1"/>
  <c r="G202" i="1"/>
  <c r="F202" i="1"/>
  <c r="E202" i="1"/>
  <c r="D202" i="1"/>
  <c r="C202" i="1"/>
  <c r="B202" i="1"/>
  <c r="G197" i="1"/>
  <c r="F197" i="1"/>
  <c r="D197" i="1"/>
  <c r="C197" i="1"/>
  <c r="G196" i="1"/>
  <c r="F196" i="1"/>
  <c r="D196" i="1"/>
  <c r="C196" i="1"/>
  <c r="G195" i="1"/>
  <c r="F195" i="1"/>
  <c r="D195" i="1"/>
  <c r="C195" i="1"/>
  <c r="G194" i="1"/>
  <c r="F194" i="1"/>
  <c r="D194" i="1"/>
  <c r="C194" i="1"/>
  <c r="G193" i="1"/>
  <c r="F193" i="1"/>
  <c r="D193" i="1"/>
  <c r="C193" i="1"/>
  <c r="G192" i="1"/>
  <c r="H192" i="1" s="1"/>
  <c r="F192" i="1"/>
  <c r="D192" i="1"/>
  <c r="C192" i="1"/>
  <c r="G191" i="1"/>
  <c r="F191" i="1"/>
  <c r="D191" i="1"/>
  <c r="C191" i="1"/>
  <c r="G190" i="1"/>
  <c r="G198" i="1" s="1"/>
  <c r="F190" i="1"/>
  <c r="D190" i="1"/>
  <c r="C190" i="1"/>
  <c r="G186" i="1"/>
  <c r="F186" i="1"/>
  <c r="D186" i="1"/>
  <c r="C186" i="1"/>
  <c r="G185" i="1"/>
  <c r="F185" i="1"/>
  <c r="D185" i="1"/>
  <c r="C185" i="1"/>
  <c r="G182" i="1"/>
  <c r="F182" i="1"/>
  <c r="E182" i="1"/>
  <c r="D182" i="1"/>
  <c r="C182" i="1"/>
  <c r="H182" i="1" s="1"/>
  <c r="B182" i="1"/>
  <c r="G181" i="1"/>
  <c r="F181" i="1"/>
  <c r="E181" i="1"/>
  <c r="D181" i="1"/>
  <c r="C181" i="1"/>
  <c r="B181" i="1"/>
  <c r="G180" i="1"/>
  <c r="F180" i="1"/>
  <c r="E180" i="1"/>
  <c r="D180" i="1"/>
  <c r="C180" i="1"/>
  <c r="B180" i="1"/>
  <c r="G179" i="1"/>
  <c r="F179" i="1"/>
  <c r="E179" i="1"/>
  <c r="D179" i="1"/>
  <c r="C179" i="1"/>
  <c r="B179" i="1"/>
  <c r="G178" i="1"/>
  <c r="F178" i="1"/>
  <c r="E178" i="1"/>
  <c r="D178" i="1"/>
  <c r="C178" i="1"/>
  <c r="B178" i="1"/>
  <c r="G177" i="1"/>
  <c r="F177" i="1"/>
  <c r="E177" i="1"/>
  <c r="D177" i="1"/>
  <c r="C177" i="1"/>
  <c r="B177" i="1"/>
  <c r="G174" i="1"/>
  <c r="F174" i="1"/>
  <c r="E174" i="1"/>
  <c r="D174" i="1"/>
  <c r="C174" i="1"/>
  <c r="B174" i="1"/>
  <c r="G173" i="1"/>
  <c r="H173" i="1" s="1"/>
  <c r="F173" i="1"/>
  <c r="E173" i="1"/>
  <c r="D173" i="1"/>
  <c r="C173" i="1"/>
  <c r="B173" i="1"/>
  <c r="G172" i="1"/>
  <c r="F172" i="1"/>
  <c r="D172" i="1"/>
  <c r="C172" i="1"/>
  <c r="G171" i="1"/>
  <c r="F171" i="1"/>
  <c r="E171" i="1"/>
  <c r="D171" i="1"/>
  <c r="C171" i="1"/>
  <c r="B171" i="1"/>
  <c r="G170" i="1"/>
  <c r="F170" i="1"/>
  <c r="E170" i="1"/>
  <c r="D170" i="1"/>
  <c r="C170" i="1"/>
  <c r="B170" i="1"/>
  <c r="G169" i="1"/>
  <c r="F169" i="1"/>
  <c r="E169" i="1"/>
  <c r="D169" i="1"/>
  <c r="C169" i="1"/>
  <c r="H169" i="1" s="1"/>
  <c r="B169" i="1"/>
  <c r="G168" i="1"/>
  <c r="F168" i="1"/>
  <c r="E168" i="1"/>
  <c r="D168" i="1"/>
  <c r="C168" i="1"/>
  <c r="H168" i="1" s="1"/>
  <c r="B168" i="1"/>
  <c r="G162" i="1"/>
  <c r="F162" i="1"/>
  <c r="E162" i="1"/>
  <c r="D162" i="1"/>
  <c r="G161" i="1"/>
  <c r="H161" i="1" s="1"/>
  <c r="F161" i="1"/>
  <c r="E161" i="1"/>
  <c r="D161" i="1"/>
  <c r="H160" i="1"/>
  <c r="G160" i="1"/>
  <c r="F160" i="1"/>
  <c r="E160" i="1"/>
  <c r="D160" i="1"/>
  <c r="G159" i="1"/>
  <c r="H159" i="1" s="1"/>
  <c r="F159" i="1"/>
  <c r="E159" i="1"/>
  <c r="D159" i="1"/>
  <c r="G158" i="1"/>
  <c r="F158" i="1"/>
  <c r="E158" i="1"/>
  <c r="D158" i="1"/>
  <c r="H158" i="1" s="1"/>
  <c r="G157" i="1"/>
  <c r="F157" i="1"/>
  <c r="E157" i="1"/>
  <c r="D157" i="1"/>
  <c r="G156" i="1"/>
  <c r="F156" i="1"/>
  <c r="E156" i="1"/>
  <c r="D156" i="1"/>
  <c r="H156" i="1" s="1"/>
  <c r="G155" i="1"/>
  <c r="G163" i="1" s="1"/>
  <c r="F155" i="1"/>
  <c r="E155" i="1"/>
  <c r="D155" i="1"/>
  <c r="G152" i="1"/>
  <c r="F152" i="1"/>
  <c r="E152" i="1"/>
  <c r="D152" i="1"/>
  <c r="H152" i="1" s="1"/>
  <c r="G151" i="1"/>
  <c r="F151" i="1"/>
  <c r="E151" i="1"/>
  <c r="D151" i="1"/>
  <c r="G148" i="1"/>
  <c r="F148" i="1"/>
  <c r="E148" i="1"/>
  <c r="D148" i="1"/>
  <c r="H148" i="1" s="1"/>
  <c r="G147" i="1"/>
  <c r="F147" i="1"/>
  <c r="E147" i="1"/>
  <c r="D147" i="1"/>
  <c r="G146" i="1"/>
  <c r="F146" i="1"/>
  <c r="E146" i="1"/>
  <c r="D146" i="1"/>
  <c r="H146" i="1" s="1"/>
  <c r="G142" i="1"/>
  <c r="F142" i="1"/>
  <c r="E142" i="1"/>
  <c r="D142" i="1"/>
  <c r="G141" i="1"/>
  <c r="F141" i="1"/>
  <c r="E141" i="1"/>
  <c r="D141" i="1"/>
  <c r="H141" i="1" s="1"/>
  <c r="G140" i="1"/>
  <c r="F140" i="1"/>
  <c r="E140" i="1"/>
  <c r="D140" i="1"/>
  <c r="G139" i="1"/>
  <c r="F139" i="1"/>
  <c r="E139" i="1"/>
  <c r="D139" i="1"/>
  <c r="H139" i="1" s="1"/>
  <c r="G138" i="1"/>
  <c r="F138" i="1"/>
  <c r="E138" i="1"/>
  <c r="D138" i="1"/>
  <c r="G137" i="1"/>
  <c r="F137" i="1"/>
  <c r="E137" i="1"/>
  <c r="D137" i="1"/>
  <c r="G136" i="1"/>
  <c r="H136" i="1" s="1"/>
  <c r="F136" i="1"/>
  <c r="E136" i="1"/>
  <c r="D136" i="1"/>
  <c r="G135" i="1"/>
  <c r="F135" i="1"/>
  <c r="E135" i="1"/>
  <c r="D135" i="1"/>
  <c r="H135" i="1" s="1"/>
  <c r="G134" i="1"/>
  <c r="F134" i="1"/>
  <c r="E134" i="1"/>
  <c r="D134" i="1"/>
  <c r="G133" i="1"/>
  <c r="F133" i="1"/>
  <c r="E133" i="1"/>
  <c r="D133" i="1"/>
  <c r="G132" i="1"/>
  <c r="F132" i="1"/>
  <c r="E132" i="1"/>
  <c r="D132" i="1"/>
  <c r="G131" i="1"/>
  <c r="F131" i="1"/>
  <c r="E131" i="1"/>
  <c r="D131" i="1"/>
  <c r="G130" i="1"/>
  <c r="F130" i="1"/>
  <c r="E130" i="1"/>
  <c r="D130" i="1"/>
  <c r="G126" i="1"/>
  <c r="F126" i="1"/>
  <c r="E126" i="1"/>
  <c r="D126" i="1"/>
  <c r="H125" i="1"/>
  <c r="G125" i="1"/>
  <c r="F125" i="1"/>
  <c r="E125" i="1"/>
  <c r="D125" i="1"/>
  <c r="G124" i="1"/>
  <c r="F124" i="1"/>
  <c r="E124" i="1"/>
  <c r="D124" i="1"/>
  <c r="G123" i="1"/>
  <c r="F123" i="1"/>
  <c r="E123" i="1"/>
  <c r="D123" i="1"/>
  <c r="H123" i="1" s="1"/>
  <c r="G122" i="1"/>
  <c r="F122" i="1"/>
  <c r="E122" i="1"/>
  <c r="D122" i="1"/>
  <c r="G121" i="1"/>
  <c r="F121" i="1"/>
  <c r="E121" i="1"/>
  <c r="D121" i="1"/>
  <c r="G117" i="1"/>
  <c r="F117" i="1"/>
  <c r="E117" i="1"/>
  <c r="D117" i="1"/>
  <c r="G116" i="1"/>
  <c r="F116" i="1"/>
  <c r="E116" i="1"/>
  <c r="D116" i="1"/>
  <c r="H116" i="1" s="1"/>
  <c r="G115" i="1"/>
  <c r="F115" i="1"/>
  <c r="E115" i="1"/>
  <c r="D115" i="1"/>
  <c r="G114" i="1"/>
  <c r="F114" i="1"/>
  <c r="E114" i="1"/>
  <c r="D114" i="1"/>
  <c r="H114" i="1" s="1"/>
  <c r="G113" i="1"/>
  <c r="F113" i="1"/>
  <c r="E113" i="1"/>
  <c r="D113" i="1"/>
  <c r="H113" i="1" s="1"/>
  <c r="G112" i="1"/>
  <c r="F112" i="1"/>
  <c r="E112" i="1"/>
  <c r="D112" i="1"/>
  <c r="G111" i="1"/>
  <c r="H111" i="1" s="1"/>
  <c r="F111" i="1"/>
  <c r="E111" i="1"/>
  <c r="D111" i="1"/>
  <c r="G110" i="1"/>
  <c r="F110" i="1"/>
  <c r="E110" i="1"/>
  <c r="D110" i="1"/>
  <c r="G109" i="1"/>
  <c r="F109" i="1"/>
  <c r="E109" i="1"/>
  <c r="D109" i="1"/>
  <c r="G108" i="1"/>
  <c r="F108" i="1"/>
  <c r="E108" i="1"/>
  <c r="D108" i="1"/>
  <c r="G107" i="1"/>
  <c r="F107" i="1"/>
  <c r="E107" i="1"/>
  <c r="D107" i="1"/>
  <c r="G106" i="1"/>
  <c r="H106" i="1" s="1"/>
  <c r="F106" i="1"/>
  <c r="E106" i="1"/>
  <c r="D106" i="1"/>
  <c r="G105" i="1"/>
  <c r="F105" i="1"/>
  <c r="E105" i="1"/>
  <c r="D105" i="1"/>
  <c r="G101" i="1"/>
  <c r="F101" i="1"/>
  <c r="E101" i="1"/>
  <c r="D101" i="1"/>
  <c r="G100" i="1"/>
  <c r="F100" i="1"/>
  <c r="E100" i="1"/>
  <c r="D100" i="1"/>
  <c r="G99" i="1"/>
  <c r="F99" i="1"/>
  <c r="E99" i="1"/>
  <c r="D99" i="1"/>
  <c r="H99" i="1" s="1"/>
  <c r="G98" i="1"/>
  <c r="G102" i="1" s="1"/>
  <c r="F98" i="1"/>
  <c r="F102" i="1" s="1"/>
  <c r="E98" i="1"/>
  <c r="E102" i="1" s="1"/>
  <c r="D98" i="1"/>
  <c r="G96" i="1"/>
  <c r="F96" i="1"/>
  <c r="E96" i="1"/>
  <c r="D96" i="1"/>
  <c r="G95" i="1"/>
  <c r="F95" i="1"/>
  <c r="E95" i="1"/>
  <c r="D95" i="1"/>
  <c r="G94" i="1"/>
  <c r="F94" i="1"/>
  <c r="E94" i="1"/>
  <c r="D94" i="1"/>
  <c r="G93" i="1"/>
  <c r="F93" i="1"/>
  <c r="F97" i="1" s="1"/>
  <c r="E93" i="1"/>
  <c r="D93" i="1"/>
  <c r="G90" i="1"/>
  <c r="F90" i="1"/>
  <c r="E90" i="1"/>
  <c r="D90" i="1"/>
  <c r="G87" i="1"/>
  <c r="F87" i="1"/>
  <c r="E87" i="1"/>
  <c r="D87" i="1"/>
  <c r="G86" i="1"/>
  <c r="F86" i="1"/>
  <c r="E86" i="1"/>
  <c r="D86" i="1"/>
  <c r="G85" i="1"/>
  <c r="F85" i="1"/>
  <c r="E85" i="1"/>
  <c r="D85" i="1"/>
  <c r="G84" i="1"/>
  <c r="F84" i="1"/>
  <c r="E84" i="1"/>
  <c r="D84" i="1"/>
  <c r="H84" i="1" s="1"/>
  <c r="G83" i="1"/>
  <c r="H83" i="1" s="1"/>
  <c r="F83" i="1"/>
  <c r="E83" i="1"/>
  <c r="D83" i="1"/>
  <c r="G82" i="1"/>
  <c r="F82" i="1"/>
  <c r="E82" i="1"/>
  <c r="D82" i="1"/>
  <c r="H82" i="1" s="1"/>
  <c r="G81" i="1"/>
  <c r="F81" i="1"/>
  <c r="E81" i="1"/>
  <c r="D81" i="1"/>
  <c r="G80" i="1"/>
  <c r="F80" i="1"/>
  <c r="E80" i="1"/>
  <c r="D80" i="1"/>
  <c r="G76" i="1"/>
  <c r="F76" i="1"/>
  <c r="E76" i="1"/>
  <c r="D76" i="1"/>
  <c r="G75" i="1"/>
  <c r="F75" i="1"/>
  <c r="E75" i="1"/>
  <c r="D75" i="1"/>
  <c r="H75" i="1" s="1"/>
  <c r="G74" i="1"/>
  <c r="H74" i="1" s="1"/>
  <c r="F74" i="1"/>
  <c r="E74" i="1"/>
  <c r="D74" i="1"/>
  <c r="G73" i="1"/>
  <c r="F73" i="1"/>
  <c r="E73" i="1"/>
  <c r="D73" i="1"/>
  <c r="G72" i="1"/>
  <c r="F72" i="1"/>
  <c r="E72" i="1"/>
  <c r="D72" i="1"/>
  <c r="G71" i="1"/>
  <c r="F71" i="1"/>
  <c r="E71" i="1"/>
  <c r="D71" i="1"/>
  <c r="G70" i="1"/>
  <c r="F70" i="1"/>
  <c r="E70" i="1"/>
  <c r="D70" i="1"/>
  <c r="G69" i="1"/>
  <c r="F69" i="1"/>
  <c r="E69" i="1"/>
  <c r="D69" i="1"/>
  <c r="G63" i="1"/>
  <c r="F63" i="1"/>
  <c r="E63" i="1"/>
  <c r="D63" i="1"/>
  <c r="G62" i="1"/>
  <c r="F62" i="1"/>
  <c r="E62" i="1"/>
  <c r="D62" i="1"/>
  <c r="G61" i="1"/>
  <c r="F61" i="1"/>
  <c r="E61" i="1"/>
  <c r="D61" i="1"/>
  <c r="G60" i="1"/>
  <c r="F60" i="1"/>
  <c r="E60" i="1"/>
  <c r="D60" i="1"/>
  <c r="G59" i="1"/>
  <c r="F59" i="1"/>
  <c r="E59" i="1"/>
  <c r="D59" i="1"/>
  <c r="G58" i="1"/>
  <c r="F58" i="1"/>
  <c r="E58" i="1"/>
  <c r="D58" i="1"/>
  <c r="G57" i="1"/>
  <c r="F57" i="1"/>
  <c r="E57" i="1"/>
  <c r="D57" i="1"/>
  <c r="G56" i="1"/>
  <c r="F56" i="1"/>
  <c r="E56" i="1"/>
  <c r="D56" i="1"/>
  <c r="G55" i="1"/>
  <c r="F55" i="1"/>
  <c r="E55" i="1"/>
  <c r="D55" i="1"/>
  <c r="G54" i="1"/>
  <c r="F54" i="1"/>
  <c r="E54" i="1"/>
  <c r="D54" i="1"/>
  <c r="G53" i="1"/>
  <c r="F53" i="1"/>
  <c r="E53" i="1"/>
  <c r="D53" i="1"/>
  <c r="G52" i="1"/>
  <c r="F52" i="1"/>
  <c r="E52" i="1"/>
  <c r="D52" i="1"/>
  <c r="G51" i="1"/>
  <c r="F51" i="1"/>
  <c r="E51" i="1"/>
  <c r="D51" i="1"/>
  <c r="G50" i="1"/>
  <c r="F50" i="1"/>
  <c r="E50" i="1"/>
  <c r="D50" i="1"/>
  <c r="G49" i="1"/>
  <c r="F49" i="1"/>
  <c r="E49" i="1"/>
  <c r="D49" i="1"/>
  <c r="G48" i="1"/>
  <c r="F48" i="1"/>
  <c r="E48" i="1"/>
  <c r="D48" i="1"/>
  <c r="G47" i="1"/>
  <c r="F47" i="1"/>
  <c r="E47" i="1"/>
  <c r="D47" i="1"/>
  <c r="G46" i="1"/>
  <c r="F46" i="1"/>
  <c r="E46" i="1"/>
  <c r="D46" i="1"/>
  <c r="G45" i="1"/>
  <c r="F45" i="1"/>
  <c r="E45" i="1"/>
  <c r="D45" i="1"/>
  <c r="G44" i="1"/>
  <c r="F44" i="1"/>
  <c r="E44" i="1"/>
  <c r="D44" i="1"/>
  <c r="G43" i="1"/>
  <c r="F43" i="1"/>
  <c r="E43" i="1"/>
  <c r="D43" i="1"/>
  <c r="G42" i="1"/>
  <c r="F42" i="1"/>
  <c r="E42" i="1"/>
  <c r="D42" i="1"/>
  <c r="G41" i="1"/>
  <c r="F41" i="1"/>
  <c r="E41" i="1"/>
  <c r="D41" i="1"/>
  <c r="G40" i="1"/>
  <c r="F40" i="1"/>
  <c r="E40" i="1"/>
  <c r="D40" i="1"/>
  <c r="G39" i="1"/>
  <c r="F39" i="1"/>
  <c r="E39" i="1"/>
  <c r="D39" i="1"/>
  <c r="G38" i="1"/>
  <c r="F38" i="1"/>
  <c r="E38" i="1"/>
  <c r="D38" i="1"/>
  <c r="G37" i="1"/>
  <c r="F37" i="1"/>
  <c r="E37" i="1"/>
  <c r="D37" i="1"/>
  <c r="G36" i="1"/>
  <c r="F36" i="1"/>
  <c r="E36" i="1"/>
  <c r="D36" i="1"/>
  <c r="G35" i="1"/>
  <c r="F35" i="1"/>
  <c r="E35" i="1"/>
  <c r="D35" i="1"/>
  <c r="G34" i="1"/>
  <c r="F34" i="1"/>
  <c r="E34" i="1"/>
  <c r="D34" i="1"/>
  <c r="H34" i="1" s="1"/>
  <c r="G33" i="1"/>
  <c r="H33" i="1" s="1"/>
  <c r="F33" i="1"/>
  <c r="E33" i="1"/>
  <c r="D33" i="1"/>
  <c r="G32" i="1"/>
  <c r="F32" i="1"/>
  <c r="E32" i="1"/>
  <c r="D32" i="1"/>
  <c r="H32" i="1" s="1"/>
  <c r="G31" i="1"/>
  <c r="F31" i="1"/>
  <c r="E31" i="1"/>
  <c r="D31" i="1"/>
  <c r="G30" i="1"/>
  <c r="F30" i="1"/>
  <c r="E30" i="1"/>
  <c r="D30" i="1"/>
  <c r="G29" i="1"/>
  <c r="F29" i="1"/>
  <c r="E29" i="1"/>
  <c r="D29" i="1"/>
  <c r="G28" i="1"/>
  <c r="F28" i="1"/>
  <c r="E28" i="1"/>
  <c r="D28" i="1"/>
  <c r="H28" i="1" s="1"/>
  <c r="G27" i="1"/>
  <c r="F27" i="1"/>
  <c r="E27" i="1"/>
  <c r="D27" i="1"/>
  <c r="G26" i="1"/>
  <c r="F26" i="1"/>
  <c r="E26" i="1"/>
  <c r="D26" i="1"/>
  <c r="H26" i="1" s="1"/>
  <c r="G25" i="1"/>
  <c r="F25" i="1"/>
  <c r="E25" i="1"/>
  <c r="D25" i="1"/>
  <c r="G24" i="1"/>
  <c r="F24" i="1"/>
  <c r="E24" i="1"/>
  <c r="D24" i="1"/>
  <c r="H24" i="1" s="1"/>
  <c r="G21" i="1"/>
  <c r="F21" i="1"/>
  <c r="E21" i="1"/>
  <c r="D21" i="1"/>
  <c r="G19" i="1"/>
  <c r="F19" i="1"/>
  <c r="E19" i="1"/>
  <c r="D19" i="1"/>
  <c r="G18" i="1"/>
  <c r="F18" i="1"/>
  <c r="E18" i="1"/>
  <c r="D18" i="1"/>
  <c r="G17" i="1"/>
  <c r="F17" i="1"/>
  <c r="E17" i="1"/>
  <c r="D17" i="1"/>
  <c r="G16" i="1"/>
  <c r="F16" i="1"/>
  <c r="E16" i="1"/>
  <c r="D16" i="1"/>
  <c r="G15" i="1"/>
  <c r="F15" i="1"/>
  <c r="E15" i="1"/>
  <c r="D15" i="1"/>
  <c r="H15" i="1" s="1"/>
  <c r="H14" i="1"/>
  <c r="G14" i="1"/>
  <c r="F14" i="1"/>
  <c r="E14" i="1"/>
  <c r="D14" i="1"/>
  <c r="G13" i="1"/>
  <c r="F13" i="1"/>
  <c r="E13" i="1"/>
  <c r="D13" i="1"/>
  <c r="H13" i="1" s="1"/>
  <c r="G12" i="1"/>
  <c r="F12" i="1"/>
  <c r="E12" i="1"/>
  <c r="D12" i="1"/>
  <c r="G11" i="1"/>
  <c r="F11" i="1"/>
  <c r="E11" i="1"/>
  <c r="D11" i="1"/>
  <c r="G10" i="1"/>
  <c r="F10" i="1"/>
  <c r="E10" i="1"/>
  <c r="D10" i="1"/>
  <c r="G9" i="1"/>
  <c r="F9" i="1"/>
  <c r="E9" i="1"/>
  <c r="D9" i="1"/>
  <c r="G8" i="1"/>
  <c r="F8" i="1"/>
  <c r="E8" i="1"/>
  <c r="D8" i="1"/>
  <c r="G7" i="1"/>
  <c r="F7" i="1"/>
  <c r="E7" i="1"/>
  <c r="D7" i="1"/>
  <c r="H7" i="1" s="1"/>
  <c r="G6" i="1"/>
  <c r="F6" i="1"/>
  <c r="E6" i="1"/>
  <c r="D6" i="1"/>
  <c r="H6" i="1" s="1"/>
  <c r="H58" i="1" l="1"/>
  <c r="H62" i="1"/>
  <c r="H73" i="1"/>
  <c r="H126" i="1"/>
  <c r="H179" i="1"/>
  <c r="H218" i="1"/>
  <c r="H16" i="1"/>
  <c r="H27" i="1"/>
  <c r="H35" i="1"/>
  <c r="H37" i="1"/>
  <c r="H39" i="1"/>
  <c r="H41" i="1"/>
  <c r="H43" i="1"/>
  <c r="H47" i="1"/>
  <c r="H51" i="1"/>
  <c r="H53" i="1"/>
  <c r="H59" i="1"/>
  <c r="H63" i="1"/>
  <c r="H70" i="1"/>
  <c r="H72" i="1"/>
  <c r="H86" i="1"/>
  <c r="H94" i="1"/>
  <c r="D211" i="1"/>
  <c r="H211" i="1" s="1"/>
  <c r="H215" i="1"/>
  <c r="G77" i="1"/>
  <c r="H87" i="1"/>
  <c r="H98" i="1"/>
  <c r="H221" i="1"/>
  <c r="H223" i="1"/>
  <c r="H85" i="1"/>
  <c r="H93" i="1"/>
  <c r="H100" i="1"/>
  <c r="H225" i="1"/>
  <c r="D118" i="1"/>
  <c r="H107" i="1"/>
  <c r="H186" i="1"/>
  <c r="H195" i="1"/>
  <c r="H247" i="1"/>
  <c r="D88" i="1"/>
  <c r="H88" i="1" s="1"/>
  <c r="H171" i="1"/>
  <c r="H229" i="1"/>
  <c r="F77" i="1"/>
  <c r="H108" i="1"/>
  <c r="H112" i="1"/>
  <c r="H124" i="1"/>
  <c r="H232" i="1"/>
  <c r="H234" i="1"/>
  <c r="G20" i="1"/>
  <c r="H11" i="1"/>
  <c r="H8" i="1"/>
  <c r="H10" i="1"/>
  <c r="H12" i="1"/>
  <c r="H40" i="1"/>
  <c r="H46" i="1"/>
  <c r="H48" i="1"/>
  <c r="H50" i="1"/>
  <c r="H52" i="1"/>
  <c r="H54" i="1"/>
  <c r="F88" i="1"/>
  <c r="H90" i="1"/>
  <c r="F118" i="1"/>
  <c r="H109" i="1"/>
  <c r="H130" i="1"/>
  <c r="H132" i="1"/>
  <c r="H134" i="1"/>
  <c r="H162" i="1"/>
  <c r="H172" i="1"/>
  <c r="F198" i="1"/>
  <c r="G211" i="1"/>
  <c r="H226" i="1"/>
  <c r="F237" i="1"/>
  <c r="H243" i="1"/>
  <c r="H245" i="1"/>
  <c r="H254" i="1"/>
  <c r="E20" i="1"/>
  <c r="H61" i="1"/>
  <c r="E143" i="1"/>
  <c r="H203" i="1"/>
  <c r="H208" i="1"/>
  <c r="G237" i="1"/>
  <c r="H237" i="1" s="1"/>
  <c r="G88" i="1"/>
  <c r="E97" i="1"/>
  <c r="D102" i="1"/>
  <c r="H102" i="1" s="1"/>
  <c r="H170" i="1"/>
  <c r="H174" i="1"/>
  <c r="F20" i="1"/>
  <c r="H31" i="1"/>
  <c r="H81" i="1"/>
  <c r="H115" i="1"/>
  <c r="H117" i="1"/>
  <c r="F143" i="1"/>
  <c r="H138" i="1"/>
  <c r="H140" i="1"/>
  <c r="H147" i="1"/>
  <c r="D163" i="1"/>
  <c r="H163" i="1" s="1"/>
  <c r="H157" i="1"/>
  <c r="H185" i="1"/>
  <c r="H190" i="1"/>
  <c r="H209" i="1"/>
  <c r="E237" i="1"/>
  <c r="H231" i="1"/>
  <c r="G118" i="1"/>
  <c r="H69" i="1"/>
  <c r="H71" i="1"/>
  <c r="G143" i="1"/>
  <c r="E163" i="1"/>
  <c r="H214" i="1"/>
  <c r="H235" i="1"/>
  <c r="H240" i="1"/>
  <c r="H25" i="1"/>
  <c r="E77" i="1"/>
  <c r="H76" i="1"/>
  <c r="D97" i="1"/>
  <c r="H97" i="1" s="1"/>
  <c r="H131" i="1"/>
  <c r="H133" i="1"/>
  <c r="F163" i="1"/>
  <c r="F211" i="1"/>
  <c r="E251" i="1"/>
  <c r="H242" i="1"/>
  <c r="H244" i="1"/>
  <c r="H246" i="1"/>
  <c r="H248" i="1"/>
  <c r="H250" i="1"/>
  <c r="H210" i="1"/>
  <c r="E64" i="1"/>
  <c r="E65" i="1" s="1"/>
  <c r="H137" i="1"/>
  <c r="D20" i="1"/>
  <c r="H9" i="1"/>
  <c r="F64" i="1"/>
  <c r="F65" i="1" s="1"/>
  <c r="H55" i="1"/>
  <c r="E88" i="1"/>
  <c r="G97" i="1"/>
  <c r="E118" i="1"/>
  <c r="H177" i="1"/>
  <c r="D198" i="1"/>
  <c r="E211" i="1"/>
  <c r="D251" i="1"/>
  <c r="H251" i="1" s="1"/>
  <c r="G251" i="1"/>
  <c r="D77" i="1"/>
  <c r="H77" i="1" s="1"/>
  <c r="D143" i="1"/>
  <c r="G64" i="1"/>
  <c r="H80" i="1"/>
  <c r="H101" i="1"/>
  <c r="H155" i="1"/>
  <c r="H105" i="1"/>
  <c r="C198" i="1"/>
  <c r="H198" i="1" s="1"/>
  <c r="D64" i="1"/>
  <c r="G65" i="1" l="1"/>
  <c r="H20" i="1"/>
  <c r="H118" i="1"/>
  <c r="H143" i="1"/>
  <c r="D65" i="1"/>
  <c r="H64" i="1"/>
  <c r="H65" i="1" l="1"/>
</calcChain>
</file>

<file path=xl/sharedStrings.xml><?xml version="1.0" encoding="utf-8"?>
<sst xmlns="http://schemas.openxmlformats.org/spreadsheetml/2006/main" count="297" uniqueCount="186">
  <si>
    <t xml:space="preserve">                     MISSOULA PUBLIC LIBRARY FY 2022</t>
  </si>
  <si>
    <t>STATISTICS REPORT FOR THE MONTH OF</t>
  </si>
  <si>
    <t>DECEMBER 2021</t>
  </si>
  <si>
    <t>Current</t>
  </si>
  <si>
    <t xml:space="preserve">Year </t>
  </si>
  <si>
    <t>Same Month</t>
  </si>
  <si>
    <t>% of 2019 month</t>
  </si>
  <si>
    <t>Month</t>
  </si>
  <si>
    <t>Tally</t>
  </si>
  <si>
    <t>Last Year</t>
  </si>
  <si>
    <t>to current month</t>
  </si>
  <si>
    <t>CIRCULATION:</t>
  </si>
  <si>
    <t xml:space="preserve"> Main-Missoula</t>
  </si>
  <si>
    <t xml:space="preserve"> Big Sky</t>
  </si>
  <si>
    <t xml:space="preserve"> Frenchtown </t>
  </si>
  <si>
    <t xml:space="preserve"> Lolo</t>
  </si>
  <si>
    <t xml:space="preserve"> Potomac </t>
  </si>
  <si>
    <t xml:space="preserve"> Seeley Lake</t>
  </si>
  <si>
    <t xml:space="preserve"> Swan Valley  </t>
  </si>
  <si>
    <t xml:space="preserve"> Wow Bus</t>
  </si>
  <si>
    <t xml:space="preserve"> Ephemeral Check Out </t>
  </si>
  <si>
    <t xml:space="preserve"> Downloadable Audio</t>
  </si>
  <si>
    <t xml:space="preserve"> Downloadable Ebooks</t>
  </si>
  <si>
    <t xml:space="preserve">  Axis 360 Audio &amp; Ebooks</t>
  </si>
  <si>
    <t xml:space="preserve">  Axis 360 Ebooks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</si>
  <si>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</si>
  <si>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</si>
  <si>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</si>
  <si>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</si>
  <si>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</si>
  <si>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 xml:space="preserve">Auto Repair </t>
  </si>
  <si>
    <t>Biography Resource Center</t>
  </si>
  <si>
    <t>Biography in Context</t>
  </si>
  <si>
    <t>Bookflix</t>
  </si>
  <si>
    <t>Chilton Library</t>
  </si>
  <si>
    <t>ConsumerReports.org</t>
  </si>
  <si>
    <t>EBSCO Ebook Collection</t>
  </si>
  <si>
    <t xml:space="preserve">EBSCO Research Databases </t>
  </si>
  <si>
    <t>Explora (new)</t>
  </si>
  <si>
    <t>Creativebug (new)</t>
  </si>
  <si>
    <t>Flipster</t>
  </si>
  <si>
    <t>Gale Virtual Reference Library</t>
  </si>
  <si>
    <t>General OneFile</t>
  </si>
  <si>
    <t>Health and Wellness Resource Center</t>
  </si>
  <si>
    <t xml:space="preserve">Heritage Quest  </t>
  </si>
  <si>
    <t xml:space="preserve">Hobbie &amp; Crafts </t>
  </si>
  <si>
    <t xml:space="preserve">Home Improvement </t>
  </si>
  <si>
    <t>InfoTrac Newsstand (new)</t>
  </si>
  <si>
    <t>JSTOR</t>
  </si>
  <si>
    <t>Gale in Context: Elementary (was Kids Info Bits)</t>
  </si>
  <si>
    <t>Kanopy</t>
  </si>
  <si>
    <t>Mango Languages</t>
  </si>
  <si>
    <t>Missoulian Index</t>
  </si>
  <si>
    <t>MT Statewide Library Resources -Ebsco Discovery Svc</t>
  </si>
  <si>
    <t>Morning Star</t>
  </si>
  <si>
    <t>National Geographics for Kids</t>
  </si>
  <si>
    <t>NextReads  (library aware)</t>
  </si>
  <si>
    <t xml:space="preserve">Novelist K-8 </t>
  </si>
  <si>
    <t>Novelist Plus - catalog link</t>
  </si>
  <si>
    <t>Novelist Plus - database link</t>
  </si>
  <si>
    <t>Primary Search (new)</t>
  </si>
  <si>
    <t xml:space="preserve">Readers Guide to Periodical Lit Retro </t>
  </si>
  <si>
    <t>Gale in Context: Middle School (was Research in Context)</t>
  </si>
  <si>
    <t>Small Engine Repair Ref Center</t>
  </si>
  <si>
    <t>Student Research Center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</si>
  <si>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</si>
  <si>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</si>
  <si>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</si>
  <si>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</si>
  <si>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</si>
  <si>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</si>
  <si>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</si>
  <si>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</si>
  <si>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</si>
  <si>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</si>
  <si>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</si>
  <si>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</si>
  <si>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</si>
  <si>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</si>
  <si>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</si>
  <si>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</si>
  <si>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</si>
  <si>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</si>
  <si>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</si>
  <si>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</si>
  <si>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</si>
  <si>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</si>
  <si>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</si>
  <si>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Web Alley, Public Internet Sessions        </t>
  </si>
  <si>
    <t xml:space="preserve">Web Alley, 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</si>
  <si>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</si>
  <si>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</si>
  <si>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</si>
  <si>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</si>
  <si>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</si>
  <si>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</si>
  <si>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</si>
  <si>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</si>
  <si>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</si>
  <si>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</si>
  <si>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</si>
  <si>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</si>
  <si>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</si>
  <si>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</si>
  <si>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</si>
  <si>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</si>
  <si>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</t>
  </si>
  <si>
    <t>YA</t>
  </si>
  <si>
    <t xml:space="preserve">Accounts phone </t>
  </si>
  <si>
    <t>Reference Desk, phone &amp; chat</t>
  </si>
  <si>
    <t xml:space="preserve">Homebound 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</si>
  <si>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</si>
  <si>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</si>
  <si>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</si>
  <si>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</si>
  <si>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</si>
  <si>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</si>
  <si>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</si>
  <si>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</si>
  <si>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</si>
  <si>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</si>
  <si>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</si>
  <si>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</si>
  <si>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</si>
  <si>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</si>
  <si>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</si>
  <si>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</si>
  <si>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</si>
  <si>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</si>
  <si>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</si>
  <si>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</si>
  <si>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</si>
  <si>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</si>
  <si>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</si>
  <si>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</si>
  <si>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Adult Storytime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</si>
  <si>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</si>
  <si>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</si>
  <si>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</si>
  <si>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</si>
  <si>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</si>
  <si>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</si>
  <si>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</si>
  <si>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</si>
  <si>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</si>
  <si>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</si>
  <si>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</si>
  <si>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>Cheap Date Night:  Scrooged</t>
  </si>
  <si>
    <t xml:space="preserve">World Wide Cinema </t>
  </si>
  <si>
    <t>Book Groups</t>
  </si>
  <si>
    <t>Other Adult Programming</t>
  </si>
  <si>
    <t>Computer Classes - # classes/# attendees</t>
  </si>
  <si>
    <t>Maker Space</t>
  </si>
  <si>
    <t>Miscellaneous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</si>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</sst>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8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0" fillId="0" borderId="1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3" fontId="0" fillId="0" borderId="4" xfId="0" applyNumberFormat="1" applyFont="1" applyFill="1" applyBorder="1" applyAlignment="1">
      <alignment vertical="top"/>
    </xf>
    <xf numFmtId="3" fontId="0" fillId="0" borderId="4" xfId="0" applyNumberFormat="1" applyFon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0" xfId="0" quotePrefix="1"/>
    <xf numFmtId="0" fontId="0" fillId="0" borderId="5" xfId="0" applyFont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ont="1" applyFill="1" applyBorder="1" applyAlignment="1">
      <alignment vertical="top"/>
    </xf>
    <xf numFmtId="3" fontId="0" fillId="3" borderId="4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top"/>
    </xf>
    <xf numFmtId="0" fontId="3" fillId="0" borderId="3" xfId="0" applyFont="1" applyFill="1" applyBorder="1" applyAlignment="1">
      <alignment vertical="top"/>
    </xf>
    <xf numFmtId="3" fontId="3" fillId="0" borderId="3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horizontal="right" vertical="top"/>
    </xf>
    <xf numFmtId="3" fontId="0" fillId="0" borderId="0" xfId="0" applyNumberFormat="1" applyFont="1" applyFill="1" applyAlignment="1">
      <alignment vertical="top"/>
    </xf>
    <xf numFmtId="3" fontId="0" fillId="2" borderId="0" xfId="0" applyNumberFormat="1" applyFont="1" applyFill="1" applyAlignment="1">
      <alignment horizontal="right" vertical="top"/>
    </xf>
    <xf numFmtId="0" fontId="5" fillId="0" borderId="2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0" fillId="0" borderId="0" xfId="0" applyFont="1" applyBorder="1" applyAlignment="1"/>
    <xf numFmtId="0" fontId="0" fillId="0" borderId="6" xfId="0" applyFont="1" applyBorder="1" applyAlignment="1"/>
    <xf numFmtId="0" fontId="0" fillId="0" borderId="2" xfId="0" applyFont="1" applyBorder="1" applyAlignment="1"/>
    <xf numFmtId="0" fontId="0" fillId="0" borderId="3" xfId="0" applyFont="1" applyBorder="1" applyAlignment="1"/>
    <xf numFmtId="0" fontId="3" fillId="0" borderId="5" xfId="0" applyFont="1" applyBorder="1" applyAlignment="1">
      <alignment vertical="top"/>
    </xf>
    <xf numFmtId="0" fontId="0" fillId="0" borderId="7" xfId="0" applyFont="1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Font="1" applyAlignment="1"/>
    <xf numFmtId="0" fontId="0" fillId="0" borderId="0" xfId="0" applyFont="1" applyAlignment="1">
      <alignment horizontal="right"/>
    </xf>
    <xf numFmtId="3" fontId="0" fillId="0" borderId="3" xfId="0" applyNumberFormat="1" applyFont="1" applyFill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0" fillId="0" borderId="0" xfId="0" applyFont="1"/>
    <xf numFmtId="0" fontId="3" fillId="0" borderId="7" xfId="0" applyFont="1" applyBorder="1" applyAlignment="1">
      <alignment vertical="top"/>
    </xf>
    <xf numFmtId="0" fontId="0" fillId="0" borderId="8" xfId="0" applyFont="1" applyBorder="1" applyAlignment="1"/>
    <xf numFmtId="0" fontId="0" fillId="0" borderId="9" xfId="0" applyFont="1" applyFill="1" applyBorder="1" applyAlignment="1">
      <alignment vertical="top"/>
    </xf>
    <xf numFmtId="0" fontId="2" fillId="0" borderId="6" xfId="0" applyFont="1" applyFill="1" applyBorder="1" applyAlignment="1">
      <alignment horizontal="right" vertical="top"/>
    </xf>
    <xf numFmtId="0" fontId="0" fillId="0" borderId="8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3" fontId="0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0" fillId="0" borderId="4" xfId="0" quotePrefix="1" applyFont="1" applyFill="1" applyBorder="1" applyAlignment="1">
      <alignment vertical="top"/>
    </xf>
    <xf numFmtId="3" fontId="0" fillId="0" borderId="4" xfId="0" quotePrefix="1" applyNumberFormat="1" applyFont="1" applyFill="1" applyBorder="1" applyAlignment="1">
      <alignment horizontal="right"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ont="1" applyFill="1" applyBorder="1" applyAlignment="1">
      <alignment horizontal="right" vertical="top"/>
    </xf>
    <xf numFmtId="3" fontId="0" fillId="0" borderId="11" xfId="0" applyNumberFormat="1" applyFon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Font="1" applyBorder="1" applyAlignment="1"/>
    <xf numFmtId="1" fontId="0" fillId="0" borderId="13" xfId="0" applyNumberFormat="1" applyFon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on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ont="1" applyFill="1" applyAlignment="1">
      <alignment vertical="top"/>
    </xf>
    <xf numFmtId="0" fontId="3" fillId="0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0" fontId="0" fillId="0" borderId="4" xfId="0" applyFont="1" applyBorder="1" applyAlignment="1">
      <alignment vertical="top"/>
    </xf>
    <xf numFmtId="1" fontId="3" fillId="0" borderId="1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on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0" fontId="0" fillId="0" borderId="0" xfId="0" applyAlignment="1">
      <alignment horizontal="right"/>
    </xf>
    <xf numFmtId="9" fontId="6" fillId="0" borderId="4" xfId="0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 Sources"/>
      <sheetName val="Fiscal"/>
      <sheetName val="Monthly"/>
      <sheetName val="Template"/>
      <sheetName val="Fiscal stats"/>
      <sheetName val="Sheet2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</sheetNames>
    <sheetDataSet>
      <sheetData sheetId="0"/>
      <sheetData sheetId="1">
        <row r="3">
          <cell r="H3">
            <v>241691</v>
          </cell>
        </row>
        <row r="4">
          <cell r="H4">
            <v>2207</v>
          </cell>
        </row>
        <row r="5">
          <cell r="H5">
            <v>922</v>
          </cell>
        </row>
        <row r="6">
          <cell r="H6">
            <v>1044</v>
          </cell>
        </row>
        <row r="7">
          <cell r="H7">
            <v>1710</v>
          </cell>
        </row>
        <row r="8">
          <cell r="H8">
            <v>1940</v>
          </cell>
        </row>
        <row r="9">
          <cell r="H9">
            <v>1115</v>
          </cell>
        </row>
        <row r="10">
          <cell r="H10">
            <v>0</v>
          </cell>
        </row>
        <row r="11">
          <cell r="H11">
            <v>6954</v>
          </cell>
        </row>
        <row r="12">
          <cell r="H12">
            <v>52770</v>
          </cell>
        </row>
        <row r="13">
          <cell r="H13">
            <v>37575</v>
          </cell>
        </row>
        <row r="14">
          <cell r="H14">
            <v>2507</v>
          </cell>
        </row>
        <row r="15">
          <cell r="H15">
            <v>0</v>
          </cell>
        </row>
        <row r="16">
          <cell r="H16">
            <v>0</v>
          </cell>
        </row>
        <row r="18">
          <cell r="H18">
            <v>307</v>
          </cell>
        </row>
        <row r="22">
          <cell r="H22">
            <v>10894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45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472</v>
          </cell>
        </row>
        <row r="29">
          <cell r="H29">
            <v>121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489</v>
          </cell>
        </row>
        <row r="34">
          <cell r="H34">
            <v>5</v>
          </cell>
        </row>
        <row r="35">
          <cell r="H35">
            <v>128</v>
          </cell>
        </row>
        <row r="36">
          <cell r="H36">
            <v>0</v>
          </cell>
        </row>
        <row r="37">
          <cell r="H37">
            <v>715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62</v>
          </cell>
        </row>
        <row r="43">
          <cell r="H43">
            <v>42</v>
          </cell>
        </row>
        <row r="44">
          <cell r="H44">
            <v>5837</v>
          </cell>
        </row>
        <row r="45">
          <cell r="H45">
            <v>787</v>
          </cell>
        </row>
        <row r="46">
          <cell r="H46">
            <v>292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21</v>
          </cell>
        </row>
        <row r="53">
          <cell r="H53">
            <v>0</v>
          </cell>
        </row>
        <row r="54">
          <cell r="H54">
            <v>585</v>
          </cell>
        </row>
        <row r="55">
          <cell r="H55">
            <v>0</v>
          </cell>
        </row>
        <row r="56">
          <cell r="H56">
            <v>17</v>
          </cell>
        </row>
        <row r="57">
          <cell r="H57">
            <v>55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71">
          <cell r="H71">
            <v>31313</v>
          </cell>
        </row>
        <row r="72">
          <cell r="H72">
            <v>250</v>
          </cell>
        </row>
        <row r="73">
          <cell r="H73">
            <v>955</v>
          </cell>
        </row>
        <row r="74">
          <cell r="H74">
            <v>845</v>
          </cell>
        </row>
        <row r="75">
          <cell r="H75">
            <v>170</v>
          </cell>
        </row>
        <row r="76">
          <cell r="H76">
            <v>270</v>
          </cell>
        </row>
        <row r="77">
          <cell r="H77">
            <v>397</v>
          </cell>
        </row>
        <row r="78">
          <cell r="H78">
            <v>0</v>
          </cell>
        </row>
        <row r="80">
          <cell r="H80">
            <v>32511</v>
          </cell>
        </row>
        <row r="81">
          <cell r="H81">
            <v>521</v>
          </cell>
        </row>
        <row r="82">
          <cell r="H82">
            <v>403</v>
          </cell>
        </row>
        <row r="83">
          <cell r="H83">
            <v>567</v>
          </cell>
        </row>
        <row r="84">
          <cell r="H84">
            <v>49</v>
          </cell>
        </row>
        <row r="85">
          <cell r="H85">
            <v>495</v>
          </cell>
        </row>
        <row r="86">
          <cell r="H86">
            <v>149</v>
          </cell>
        </row>
        <row r="87">
          <cell r="H87">
            <v>0</v>
          </cell>
        </row>
        <row r="88">
          <cell r="H88">
            <v>59862</v>
          </cell>
        </row>
        <row r="91">
          <cell r="H91">
            <v>99</v>
          </cell>
        </row>
        <row r="92">
          <cell r="H92">
            <v>264</v>
          </cell>
        </row>
        <row r="93">
          <cell r="H93">
            <v>0</v>
          </cell>
        </row>
        <row r="94">
          <cell r="H94">
            <v>0</v>
          </cell>
        </row>
        <row r="96">
          <cell r="H96">
            <v>225</v>
          </cell>
        </row>
        <row r="97">
          <cell r="H97">
            <v>14</v>
          </cell>
        </row>
        <row r="98">
          <cell r="H98">
            <v>13</v>
          </cell>
        </row>
        <row r="99">
          <cell r="H99"/>
        </row>
        <row r="101">
          <cell r="H101">
            <v>0</v>
          </cell>
        </row>
        <row r="102">
          <cell r="H102">
            <v>4439</v>
          </cell>
        </row>
        <row r="103">
          <cell r="H103">
            <v>0</v>
          </cell>
        </row>
        <row r="104">
          <cell r="H104">
            <v>347</v>
          </cell>
        </row>
        <row r="105">
          <cell r="H105">
            <v>454</v>
          </cell>
        </row>
        <row r="106">
          <cell r="H106">
            <v>207708</v>
          </cell>
        </row>
        <row r="107">
          <cell r="H107">
            <v>16</v>
          </cell>
        </row>
        <row r="108">
          <cell r="H108">
            <v>14</v>
          </cell>
        </row>
        <row r="109">
          <cell r="H109">
            <v>88</v>
          </cell>
        </row>
        <row r="110">
          <cell r="H110">
            <v>6</v>
          </cell>
        </row>
        <row r="111">
          <cell r="H111">
            <v>67</v>
          </cell>
        </row>
        <row r="112">
          <cell r="H112">
            <v>120</v>
          </cell>
        </row>
        <row r="113">
          <cell r="H113">
            <v>0</v>
          </cell>
        </row>
        <row r="117">
          <cell r="H117">
            <v>64632</v>
          </cell>
        </row>
        <row r="118">
          <cell r="H118">
            <v>77833</v>
          </cell>
        </row>
        <row r="119">
          <cell r="H119">
            <v>8</v>
          </cell>
        </row>
        <row r="120">
          <cell r="H120">
            <v>166949</v>
          </cell>
        </row>
        <row r="121">
          <cell r="H121">
            <v>861</v>
          </cell>
        </row>
        <row r="122">
          <cell r="H122">
            <v>2384</v>
          </cell>
        </row>
        <row r="125">
          <cell r="H125">
            <v>823</v>
          </cell>
        </row>
        <row r="126">
          <cell r="H126">
            <v>0</v>
          </cell>
        </row>
        <row r="127">
          <cell r="H127">
            <v>46161</v>
          </cell>
        </row>
        <row r="128">
          <cell r="H128">
            <v>5959</v>
          </cell>
        </row>
        <row r="129">
          <cell r="H129">
            <v>400</v>
          </cell>
        </row>
        <row r="130">
          <cell r="H130">
            <v>51</v>
          </cell>
        </row>
        <row r="131">
          <cell r="H131">
            <v>125</v>
          </cell>
        </row>
        <row r="132">
          <cell r="H132">
            <v>37</v>
          </cell>
        </row>
        <row r="133">
          <cell r="H133">
            <v>156</v>
          </cell>
        </row>
        <row r="134">
          <cell r="H134">
            <v>140</v>
          </cell>
        </row>
        <row r="135">
          <cell r="H135">
            <v>342</v>
          </cell>
        </row>
        <row r="136">
          <cell r="H136">
            <v>0</v>
          </cell>
        </row>
        <row r="137">
          <cell r="H137">
            <v>242</v>
          </cell>
        </row>
        <row r="141">
          <cell r="H141">
            <v>23</v>
          </cell>
        </row>
        <row r="142">
          <cell r="H142">
            <v>342</v>
          </cell>
        </row>
        <row r="143">
          <cell r="H143">
            <v>467</v>
          </cell>
        </row>
        <row r="146">
          <cell r="H146">
            <v>361</v>
          </cell>
        </row>
        <row r="147">
          <cell r="H147">
            <v>314</v>
          </cell>
        </row>
        <row r="150">
          <cell r="H150">
            <v>0</v>
          </cell>
        </row>
        <row r="151">
          <cell r="H151">
            <v>693</v>
          </cell>
        </row>
        <row r="152">
          <cell r="H152">
            <v>621</v>
          </cell>
        </row>
        <row r="153">
          <cell r="H153">
            <v>1500</v>
          </cell>
        </row>
        <row r="154">
          <cell r="H154">
            <v>199</v>
          </cell>
        </row>
        <row r="155">
          <cell r="H155">
            <v>795</v>
          </cell>
        </row>
        <row r="156">
          <cell r="H156">
            <v>938</v>
          </cell>
        </row>
        <row r="157">
          <cell r="H157">
            <v>0</v>
          </cell>
        </row>
        <row r="163">
          <cell r="H163">
            <v>200</v>
          </cell>
        </row>
        <row r="165">
          <cell r="H165">
            <v>420</v>
          </cell>
        </row>
        <row r="167">
          <cell r="H167">
            <v>31</v>
          </cell>
        </row>
        <row r="168">
          <cell r="H168">
            <v>0</v>
          </cell>
        </row>
        <row r="170">
          <cell r="H170">
            <v>0</v>
          </cell>
        </row>
        <row r="172">
          <cell r="H172">
            <v>132</v>
          </cell>
        </row>
        <row r="174">
          <cell r="H174">
            <v>171</v>
          </cell>
        </row>
        <row r="180">
          <cell r="H180">
            <v>36</v>
          </cell>
        </row>
        <row r="183">
          <cell r="H183">
            <v>344</v>
          </cell>
        </row>
        <row r="186">
          <cell r="H186">
            <v>0</v>
          </cell>
        </row>
        <row r="189">
          <cell r="H189">
            <v>0</v>
          </cell>
        </row>
        <row r="192">
          <cell r="H192">
            <v>35</v>
          </cell>
        </row>
        <row r="194">
          <cell r="E194">
            <v>183</v>
          </cell>
        </row>
        <row r="195">
          <cell r="E195">
            <v>1</v>
          </cell>
        </row>
        <row r="196">
          <cell r="E196">
            <v>59</v>
          </cell>
        </row>
        <row r="197">
          <cell r="E197">
            <v>6</v>
          </cell>
        </row>
        <row r="198">
          <cell r="E198">
            <v>0</v>
          </cell>
        </row>
        <row r="199">
          <cell r="E199">
            <v>42</v>
          </cell>
        </row>
        <row r="200">
          <cell r="E200">
            <v>58</v>
          </cell>
        </row>
        <row r="201">
          <cell r="E201">
            <v>0</v>
          </cell>
        </row>
        <row r="204">
          <cell r="H204">
            <v>0</v>
          </cell>
        </row>
        <row r="206">
          <cell r="H206">
            <v>0</v>
          </cell>
        </row>
        <row r="208">
          <cell r="H208">
            <v>1018</v>
          </cell>
        </row>
        <row r="209">
          <cell r="H209">
            <v>11</v>
          </cell>
        </row>
        <row r="210">
          <cell r="H210">
            <v>36</v>
          </cell>
        </row>
        <row r="222">
          <cell r="H222">
            <v>0</v>
          </cell>
        </row>
        <row r="223">
          <cell r="H223">
            <v>12</v>
          </cell>
        </row>
        <row r="224">
          <cell r="H224">
            <v>1299</v>
          </cell>
        </row>
        <row r="227">
          <cell r="H227">
            <v>189</v>
          </cell>
        </row>
        <row r="228">
          <cell r="H228">
            <v>700</v>
          </cell>
        </row>
        <row r="231">
          <cell r="H231">
            <v>78667</v>
          </cell>
        </row>
        <row r="232">
          <cell r="H232">
            <v>919</v>
          </cell>
        </row>
        <row r="233">
          <cell r="H233">
            <v>4810</v>
          </cell>
        </row>
        <row r="234">
          <cell r="H234">
            <v>1326</v>
          </cell>
        </row>
        <row r="235">
          <cell r="H235">
            <v>0</v>
          </cell>
        </row>
        <row r="236">
          <cell r="H236">
            <v>487</v>
          </cell>
        </row>
        <row r="237">
          <cell r="H237">
            <v>1246</v>
          </cell>
        </row>
        <row r="238">
          <cell r="C238">
            <v>0</v>
          </cell>
        </row>
        <row r="239">
          <cell r="H239">
            <v>4478</v>
          </cell>
        </row>
        <row r="242">
          <cell r="H242">
            <v>5458</v>
          </cell>
        </row>
        <row r="243">
          <cell r="H243">
            <v>2</v>
          </cell>
        </row>
        <row r="244">
          <cell r="H244">
            <v>1</v>
          </cell>
        </row>
        <row r="245">
          <cell r="H245">
            <v>155</v>
          </cell>
        </row>
        <row r="246">
          <cell r="H246">
            <v>19</v>
          </cell>
        </row>
        <row r="247">
          <cell r="H247">
            <v>22</v>
          </cell>
        </row>
        <row r="248">
          <cell r="H248">
            <v>16</v>
          </cell>
        </row>
        <row r="249">
          <cell r="H249">
            <v>0</v>
          </cell>
        </row>
        <row r="254">
          <cell r="H254">
            <v>4912.5</v>
          </cell>
        </row>
        <row r="255">
          <cell r="H255">
            <v>4042.1799999999994</v>
          </cell>
        </row>
        <row r="256">
          <cell r="H256">
            <v>133.5</v>
          </cell>
        </row>
        <row r="257">
          <cell r="H257">
            <v>1.75</v>
          </cell>
        </row>
        <row r="258">
          <cell r="H258">
            <v>0</v>
          </cell>
        </row>
        <row r="259">
          <cell r="H259">
            <v>0</v>
          </cell>
        </row>
        <row r="260">
          <cell r="H260">
            <v>0</v>
          </cell>
        </row>
        <row r="261">
          <cell r="H261">
            <v>0</v>
          </cell>
        </row>
        <row r="262">
          <cell r="H262">
            <v>11515</v>
          </cell>
        </row>
        <row r="263">
          <cell r="H263">
            <v>0</v>
          </cell>
        </row>
        <row r="264">
          <cell r="H264">
            <v>0</v>
          </cell>
        </row>
        <row r="267">
          <cell r="H267">
            <v>24271.31</v>
          </cell>
        </row>
        <row r="268">
          <cell r="H268">
            <v>5000</v>
          </cell>
        </row>
      </sheetData>
      <sheetData sheetId="2">
        <row r="3">
          <cell r="BD3">
            <v>43594</v>
          </cell>
          <cell r="BP3">
            <v>12231</v>
          </cell>
          <cell r="CB3">
            <v>38209</v>
          </cell>
        </row>
        <row r="4">
          <cell r="BD4">
            <v>228</v>
          </cell>
          <cell r="BP4">
            <v>118</v>
          </cell>
          <cell r="CB4">
            <v>283</v>
          </cell>
        </row>
        <row r="5">
          <cell r="BD5">
            <v>145</v>
          </cell>
          <cell r="BP5">
            <v>90</v>
          </cell>
          <cell r="CB5">
            <v>116</v>
          </cell>
        </row>
        <row r="6">
          <cell r="BD6">
            <v>179</v>
          </cell>
          <cell r="BP6">
            <v>158</v>
          </cell>
          <cell r="CB6">
            <v>149</v>
          </cell>
        </row>
        <row r="7">
          <cell r="BD7">
            <v>415</v>
          </cell>
          <cell r="BP7">
            <v>405</v>
          </cell>
          <cell r="CB7">
            <v>356</v>
          </cell>
        </row>
        <row r="8">
          <cell r="BD8">
            <v>534</v>
          </cell>
          <cell r="BP8">
            <v>252</v>
          </cell>
          <cell r="CB8">
            <v>282</v>
          </cell>
        </row>
        <row r="9">
          <cell r="BD9">
            <v>227</v>
          </cell>
          <cell r="BP9">
            <v>165</v>
          </cell>
          <cell r="CB9">
            <v>151</v>
          </cell>
        </row>
        <row r="10">
          <cell r="BD10">
            <v>35</v>
          </cell>
          <cell r="BP10">
            <v>0</v>
          </cell>
          <cell r="CB10">
            <v>0</v>
          </cell>
        </row>
        <row r="11">
          <cell r="BD11">
            <v>1251</v>
          </cell>
          <cell r="BP11">
            <v>0</v>
          </cell>
          <cell r="CB11">
            <v>1003</v>
          </cell>
        </row>
        <row r="12">
          <cell r="BD12">
            <v>7260</v>
          </cell>
          <cell r="BP12">
            <v>8227</v>
          </cell>
          <cell r="CB12">
            <v>8553</v>
          </cell>
        </row>
        <row r="13">
          <cell r="BD13">
            <v>5464</v>
          </cell>
          <cell r="BP13">
            <v>6955</v>
          </cell>
          <cell r="CB13">
            <v>6264</v>
          </cell>
        </row>
        <row r="14">
          <cell r="BD14"/>
          <cell r="BP14">
            <v>156</v>
          </cell>
          <cell r="CB14">
            <v>537</v>
          </cell>
        </row>
        <row r="15">
          <cell r="BD15"/>
          <cell r="BP15"/>
          <cell r="CB15"/>
        </row>
        <row r="16">
          <cell r="BD16">
            <v>0</v>
          </cell>
          <cell r="BP16"/>
          <cell r="CB16"/>
        </row>
        <row r="18">
          <cell r="BD18"/>
          <cell r="BP18">
            <v>1978</v>
          </cell>
          <cell r="CB18">
            <v>35</v>
          </cell>
        </row>
        <row r="22">
          <cell r="BD22">
            <v>1807</v>
          </cell>
          <cell r="BP22">
            <v>271</v>
          </cell>
          <cell r="CB22">
            <v>1287</v>
          </cell>
        </row>
        <row r="23">
          <cell r="CB23"/>
        </row>
        <row r="24">
          <cell r="CB24"/>
        </row>
        <row r="25">
          <cell r="BD25">
            <v>5</v>
          </cell>
          <cell r="BP25">
            <v>8</v>
          </cell>
          <cell r="CB25">
            <v>12</v>
          </cell>
        </row>
        <row r="26">
          <cell r="BD26">
            <v>3</v>
          </cell>
          <cell r="BP26"/>
          <cell r="CB26"/>
        </row>
        <row r="27">
          <cell r="BD27"/>
          <cell r="BP27"/>
          <cell r="CB27"/>
        </row>
        <row r="28">
          <cell r="BD28" t="str">
            <v>unavailable</v>
          </cell>
          <cell r="BP28">
            <v>81</v>
          </cell>
          <cell r="CB28">
            <v>69</v>
          </cell>
        </row>
        <row r="29">
          <cell r="BD29">
            <v>12</v>
          </cell>
          <cell r="BP29">
            <v>18</v>
          </cell>
          <cell r="CB29">
            <v>17</v>
          </cell>
        </row>
        <row r="30">
          <cell r="CB30"/>
        </row>
        <row r="31">
          <cell r="CB31"/>
        </row>
        <row r="32">
          <cell r="CB32"/>
        </row>
        <row r="33">
          <cell r="BD33">
            <v>154</v>
          </cell>
          <cell r="BP33">
            <v>123</v>
          </cell>
          <cell r="CB33">
            <v>83</v>
          </cell>
        </row>
        <row r="34">
          <cell r="BD34">
            <v>0</v>
          </cell>
          <cell r="BP34">
            <v>0</v>
          </cell>
          <cell r="CB34">
            <v>4</v>
          </cell>
        </row>
        <row r="35">
          <cell r="BD35">
            <v>11</v>
          </cell>
          <cell r="BP35">
            <v>11</v>
          </cell>
          <cell r="CB35">
            <v>11</v>
          </cell>
        </row>
        <row r="36">
          <cell r="BD36">
            <v>0</v>
          </cell>
          <cell r="BP36"/>
          <cell r="CB36"/>
        </row>
        <row r="37">
          <cell r="BD37">
            <v>130</v>
          </cell>
          <cell r="BP37">
            <v>12</v>
          </cell>
          <cell r="CB37">
            <v>142</v>
          </cell>
        </row>
        <row r="38">
          <cell r="CB38"/>
        </row>
        <row r="39">
          <cell r="CB39"/>
        </row>
        <row r="41">
          <cell r="BD41">
            <v>0</v>
          </cell>
          <cell r="BP41"/>
          <cell r="CB41"/>
        </row>
        <row r="42">
          <cell r="BD42">
            <v>5</v>
          </cell>
          <cell r="BP42">
            <v>12</v>
          </cell>
          <cell r="CB42">
            <v>9</v>
          </cell>
        </row>
        <row r="43">
          <cell r="BD43">
            <v>0</v>
          </cell>
          <cell r="BP43">
            <v>1</v>
          </cell>
          <cell r="CB43">
            <v>0</v>
          </cell>
        </row>
        <row r="44">
          <cell r="BD44"/>
          <cell r="BP44">
            <v>633</v>
          </cell>
          <cell r="CB44">
            <v>1004</v>
          </cell>
        </row>
        <row r="45">
          <cell r="BD45">
            <v>69</v>
          </cell>
          <cell r="BP45">
            <v>106</v>
          </cell>
          <cell r="CB45">
            <v>157</v>
          </cell>
        </row>
        <row r="46">
          <cell r="BD46">
            <v>25</v>
          </cell>
          <cell r="BP46">
            <v>10</v>
          </cell>
          <cell r="CB46">
            <v>16</v>
          </cell>
        </row>
        <row r="47">
          <cell r="CB47"/>
        </row>
        <row r="48">
          <cell r="BD48">
            <v>0</v>
          </cell>
          <cell r="BP48"/>
          <cell r="CB48"/>
        </row>
        <row r="50">
          <cell r="CB50"/>
        </row>
        <row r="51">
          <cell r="CB51"/>
        </row>
        <row r="52">
          <cell r="BD52">
            <v>5</v>
          </cell>
          <cell r="BP52">
            <v>7</v>
          </cell>
          <cell r="CB52">
            <v>8</v>
          </cell>
        </row>
        <row r="53">
          <cell r="BD53">
            <v>23</v>
          </cell>
          <cell r="BP53">
            <v>31</v>
          </cell>
          <cell r="CB53"/>
        </row>
        <row r="54">
          <cell r="BD54">
            <v>61</v>
          </cell>
          <cell r="BP54">
            <v>50</v>
          </cell>
          <cell r="CB54">
            <v>43</v>
          </cell>
        </row>
        <row r="55">
          <cell r="CB55"/>
        </row>
        <row r="56">
          <cell r="BD56" t="str">
            <v>unavailable</v>
          </cell>
          <cell r="BP56">
            <v>4</v>
          </cell>
          <cell r="CB56">
            <v>0</v>
          </cell>
        </row>
        <row r="57">
          <cell r="BD57">
            <v>0</v>
          </cell>
          <cell r="BP57">
            <v>0</v>
          </cell>
          <cell r="CB57">
            <v>1</v>
          </cell>
        </row>
        <row r="59">
          <cell r="CB59"/>
        </row>
        <row r="60">
          <cell r="CB60"/>
        </row>
        <row r="62">
          <cell r="BD62"/>
          <cell r="BP62">
            <v>315</v>
          </cell>
          <cell r="CB62">
            <v>1411</v>
          </cell>
        </row>
        <row r="63">
          <cell r="BD63">
            <v>96</v>
          </cell>
          <cell r="BP63">
            <v>37</v>
          </cell>
          <cell r="CB63">
            <v>65</v>
          </cell>
        </row>
        <row r="64">
          <cell r="BD64">
            <v>50</v>
          </cell>
          <cell r="BP64">
            <v>31</v>
          </cell>
          <cell r="CB64">
            <v>32</v>
          </cell>
        </row>
        <row r="65">
          <cell r="BD65">
            <v>67</v>
          </cell>
          <cell r="BP65">
            <v>163</v>
          </cell>
          <cell r="CB65">
            <v>117</v>
          </cell>
        </row>
        <row r="71">
          <cell r="BD71">
            <v>4710</v>
          </cell>
          <cell r="BP71">
            <v>4661</v>
          </cell>
          <cell r="CB71">
            <v>5122</v>
          </cell>
        </row>
        <row r="72">
          <cell r="BD72">
            <v>53</v>
          </cell>
          <cell r="BP72">
            <v>32</v>
          </cell>
          <cell r="CB72">
            <v>40</v>
          </cell>
        </row>
        <row r="73">
          <cell r="BD73">
            <v>95</v>
          </cell>
          <cell r="BP73">
            <v>133</v>
          </cell>
          <cell r="CB73">
            <v>139</v>
          </cell>
        </row>
        <row r="74">
          <cell r="BD74">
            <v>143</v>
          </cell>
          <cell r="BP74">
            <v>128</v>
          </cell>
          <cell r="CB74">
            <v>97</v>
          </cell>
        </row>
        <row r="75">
          <cell r="BD75">
            <v>23</v>
          </cell>
          <cell r="BP75">
            <v>23</v>
          </cell>
          <cell r="CB75">
            <v>84</v>
          </cell>
        </row>
        <row r="76">
          <cell r="BD76">
            <v>50</v>
          </cell>
          <cell r="BP76">
            <v>39</v>
          </cell>
          <cell r="CB76">
            <v>59</v>
          </cell>
        </row>
        <row r="77">
          <cell r="BD77">
            <v>62</v>
          </cell>
          <cell r="BP77">
            <v>53</v>
          </cell>
          <cell r="CB77">
            <v>45</v>
          </cell>
        </row>
        <row r="78">
          <cell r="BD78">
            <v>11</v>
          </cell>
          <cell r="BP78">
            <v>0</v>
          </cell>
          <cell r="CB78">
            <v>0</v>
          </cell>
        </row>
        <row r="80">
          <cell r="BD80">
            <v>5502</v>
          </cell>
          <cell r="BP80">
            <v>6193</v>
          </cell>
          <cell r="CB80">
            <v>5158</v>
          </cell>
        </row>
        <row r="81">
          <cell r="BD81">
            <v>86</v>
          </cell>
          <cell r="BP81">
            <v>87</v>
          </cell>
          <cell r="CB81">
            <v>98</v>
          </cell>
        </row>
        <row r="82">
          <cell r="BD82">
            <v>124</v>
          </cell>
          <cell r="BP82">
            <v>65</v>
          </cell>
          <cell r="CB82">
            <v>58</v>
          </cell>
        </row>
        <row r="83">
          <cell r="BD83">
            <v>126</v>
          </cell>
          <cell r="BP83">
            <v>181</v>
          </cell>
          <cell r="CB83">
            <v>92</v>
          </cell>
        </row>
        <row r="84">
          <cell r="BD84">
            <v>27</v>
          </cell>
          <cell r="BP84">
            <v>15</v>
          </cell>
          <cell r="CB84">
            <v>9</v>
          </cell>
        </row>
        <row r="85">
          <cell r="BD85">
            <v>87</v>
          </cell>
          <cell r="BP85">
            <v>61</v>
          </cell>
          <cell r="CB85">
            <v>70</v>
          </cell>
        </row>
        <row r="86">
          <cell r="BD86">
            <v>47</v>
          </cell>
          <cell r="BP86">
            <v>41</v>
          </cell>
          <cell r="CB86">
            <v>33</v>
          </cell>
        </row>
        <row r="87">
          <cell r="BD87">
            <v>3</v>
          </cell>
          <cell r="BP87">
            <v>0</v>
          </cell>
          <cell r="CB87">
            <v>0</v>
          </cell>
        </row>
        <row r="88">
          <cell r="BD88">
            <v>8957</v>
          </cell>
          <cell r="BP88">
            <v>10861</v>
          </cell>
          <cell r="CB88">
            <v>9513</v>
          </cell>
        </row>
        <row r="91">
          <cell r="BD91">
            <v>24</v>
          </cell>
          <cell r="BP91">
            <v>12</v>
          </cell>
          <cell r="CB91">
            <v>20</v>
          </cell>
        </row>
        <row r="92">
          <cell r="BD92">
            <v>25</v>
          </cell>
          <cell r="BP92">
            <v>14</v>
          </cell>
          <cell r="CB92">
            <v>60</v>
          </cell>
        </row>
        <row r="93">
          <cell r="BD93">
            <v>0</v>
          </cell>
          <cell r="BP93"/>
          <cell r="CB93">
            <v>0</v>
          </cell>
        </row>
        <row r="94">
          <cell r="BD94">
            <v>0</v>
          </cell>
          <cell r="BP94"/>
          <cell r="CB94">
            <v>0</v>
          </cell>
        </row>
        <row r="95">
          <cell r="BD95">
            <v>18</v>
          </cell>
          <cell r="BP95">
            <v>3</v>
          </cell>
          <cell r="CB95">
            <v>14</v>
          </cell>
        </row>
        <row r="96">
          <cell r="BD96">
            <v>27</v>
          </cell>
          <cell r="BP96">
            <v>13</v>
          </cell>
          <cell r="CB96">
            <v>36</v>
          </cell>
        </row>
        <row r="97">
          <cell r="BD97">
            <v>1</v>
          </cell>
          <cell r="BP97">
            <v>1</v>
          </cell>
          <cell r="CB97">
            <v>4</v>
          </cell>
        </row>
        <row r="98">
          <cell r="BD98">
            <v>1</v>
          </cell>
          <cell r="BP98"/>
          <cell r="CB98">
            <v>4</v>
          </cell>
        </row>
        <row r="101">
          <cell r="BD101">
            <v>1508</v>
          </cell>
          <cell r="BP101"/>
          <cell r="CB101"/>
        </row>
        <row r="102">
          <cell r="BD102">
            <v>764</v>
          </cell>
          <cell r="BP102"/>
          <cell r="CB102">
            <v>773</v>
          </cell>
        </row>
        <row r="103">
          <cell r="BD103">
            <v>118</v>
          </cell>
          <cell r="BP103"/>
          <cell r="CB103"/>
        </row>
        <row r="104">
          <cell r="BD104">
            <v>98</v>
          </cell>
          <cell r="BP104"/>
          <cell r="CB104">
            <v>64</v>
          </cell>
        </row>
        <row r="105">
          <cell r="BD105">
            <v>134</v>
          </cell>
          <cell r="BP105"/>
          <cell r="CB105">
            <v>179</v>
          </cell>
        </row>
        <row r="106">
          <cell r="BD106" t="str">
            <v>unavailable</v>
          </cell>
          <cell r="BP106"/>
          <cell r="CB106" t="str">
            <v>unavailable</v>
          </cell>
        </row>
        <row r="107">
          <cell r="BD107">
            <v>9</v>
          </cell>
          <cell r="BP107"/>
          <cell r="CB107">
            <v>4</v>
          </cell>
        </row>
        <row r="108">
          <cell r="BD108">
            <v>21</v>
          </cell>
          <cell r="BP108"/>
          <cell r="CB108">
            <v>1</v>
          </cell>
        </row>
        <row r="109">
          <cell r="BD109">
            <v>26</v>
          </cell>
          <cell r="BP109">
            <v>3</v>
          </cell>
          <cell r="CB109">
            <v>12</v>
          </cell>
        </row>
        <row r="110">
          <cell r="BD110">
            <v>6</v>
          </cell>
          <cell r="BP110"/>
          <cell r="CB110">
            <v>5</v>
          </cell>
        </row>
        <row r="111">
          <cell r="BD111">
            <v>8</v>
          </cell>
          <cell r="BP111"/>
          <cell r="CB111">
            <v>16</v>
          </cell>
        </row>
        <row r="112">
          <cell r="BD112">
            <v>29</v>
          </cell>
          <cell r="BP112">
            <v>18</v>
          </cell>
          <cell r="CB112">
            <v>15</v>
          </cell>
        </row>
        <row r="113">
          <cell r="BD113">
            <v>37</v>
          </cell>
          <cell r="BP113"/>
          <cell r="CB113"/>
        </row>
        <row r="117">
          <cell r="BD117" t="str">
            <v>unavailable</v>
          </cell>
          <cell r="BP117">
            <v>11293</v>
          </cell>
          <cell r="CB117">
            <v>12951</v>
          </cell>
        </row>
        <row r="118">
          <cell r="BD118" t="str">
            <v>unavailable</v>
          </cell>
          <cell r="BP118">
            <v>8248</v>
          </cell>
          <cell r="CB118">
            <v>6373</v>
          </cell>
        </row>
        <row r="119">
          <cell r="BD119">
            <v>80</v>
          </cell>
          <cell r="BP119">
            <v>3</v>
          </cell>
          <cell r="CB119">
            <v>1</v>
          </cell>
        </row>
        <row r="120">
          <cell r="BD120">
            <v>29619</v>
          </cell>
          <cell r="BP120"/>
          <cell r="CB120">
            <v>32084</v>
          </cell>
        </row>
        <row r="121">
          <cell r="BD121">
            <v>160</v>
          </cell>
          <cell r="BP121">
            <v>198</v>
          </cell>
          <cell r="CB121">
            <v>200</v>
          </cell>
        </row>
        <row r="122">
          <cell r="BD122">
            <v>614</v>
          </cell>
          <cell r="BP122">
            <v>175</v>
          </cell>
          <cell r="CB122">
            <v>479</v>
          </cell>
        </row>
        <row r="125">
          <cell r="BD125">
            <v>390</v>
          </cell>
          <cell r="BP125"/>
          <cell r="CB125"/>
        </row>
        <row r="126">
          <cell r="BD126">
            <v>622</v>
          </cell>
          <cell r="BP126"/>
          <cell r="CB126"/>
        </row>
        <row r="127">
          <cell r="BD127">
            <v>6593</v>
          </cell>
          <cell r="BP127">
            <v>687</v>
          </cell>
          <cell r="CB127">
            <v>6999</v>
          </cell>
        </row>
        <row r="128">
          <cell r="BD128">
            <v>1240</v>
          </cell>
          <cell r="BP128">
            <v>365</v>
          </cell>
          <cell r="CB128">
            <v>862</v>
          </cell>
        </row>
        <row r="129">
          <cell r="BD129">
            <v>118</v>
          </cell>
          <cell r="BP129">
            <v>9</v>
          </cell>
          <cell r="CB129">
            <v>46</v>
          </cell>
        </row>
        <row r="130">
          <cell r="BD130">
            <v>22</v>
          </cell>
          <cell r="BP130"/>
          <cell r="CB130">
            <v>12</v>
          </cell>
        </row>
        <row r="131">
          <cell r="BD131">
            <v>67</v>
          </cell>
          <cell r="BP131">
            <v>34</v>
          </cell>
          <cell r="CB131">
            <v>31</v>
          </cell>
        </row>
        <row r="132">
          <cell r="BD132">
            <v>12</v>
          </cell>
          <cell r="BP132"/>
          <cell r="CB132">
            <v>5</v>
          </cell>
        </row>
        <row r="133">
          <cell r="BD133">
            <v>19</v>
          </cell>
          <cell r="BP133">
            <v>9</v>
          </cell>
          <cell r="CB133">
            <v>27</v>
          </cell>
        </row>
        <row r="134">
          <cell r="BD134">
            <v>20</v>
          </cell>
          <cell r="BP134">
            <v>27</v>
          </cell>
          <cell r="CB134">
            <v>22</v>
          </cell>
        </row>
        <row r="135">
          <cell r="BD135">
            <v>118</v>
          </cell>
          <cell r="BP135">
            <v>50</v>
          </cell>
          <cell r="CB135">
            <v>51</v>
          </cell>
        </row>
        <row r="136">
          <cell r="BD136">
            <v>50</v>
          </cell>
          <cell r="BP136"/>
          <cell r="CB136"/>
        </row>
        <row r="137">
          <cell r="BD137">
            <v>0</v>
          </cell>
          <cell r="BP137"/>
          <cell r="CB137"/>
        </row>
        <row r="141">
          <cell r="BD141">
            <v>7</v>
          </cell>
          <cell r="BP141"/>
          <cell r="CB141">
            <v>2</v>
          </cell>
        </row>
        <row r="142">
          <cell r="BD142">
            <v>25</v>
          </cell>
          <cell r="BP142"/>
          <cell r="CB142">
            <v>54</v>
          </cell>
        </row>
        <row r="143">
          <cell r="BD143">
            <v>48</v>
          </cell>
          <cell r="BP143"/>
          <cell r="CB143">
            <v>93</v>
          </cell>
        </row>
        <row r="146">
          <cell r="BD146">
            <v>0</v>
          </cell>
          <cell r="BP146"/>
          <cell r="CB146">
            <v>53</v>
          </cell>
        </row>
        <row r="147">
          <cell r="BD147">
            <v>37</v>
          </cell>
          <cell r="BP147"/>
          <cell r="CB147">
            <v>49</v>
          </cell>
        </row>
        <row r="150">
          <cell r="BD150">
            <v>21223</v>
          </cell>
          <cell r="BP150"/>
          <cell r="CB150"/>
        </row>
        <row r="151">
          <cell r="BD151">
            <v>1562</v>
          </cell>
          <cell r="BP151"/>
          <cell r="CB151">
            <v>115</v>
          </cell>
        </row>
        <row r="152">
          <cell r="BD152">
            <v>170</v>
          </cell>
          <cell r="BP152"/>
          <cell r="CB152">
            <v>110</v>
          </cell>
        </row>
        <row r="153">
          <cell r="BD153">
            <v>545</v>
          </cell>
          <cell r="BP153">
            <v>74</v>
          </cell>
          <cell r="CB153">
            <v>196</v>
          </cell>
        </row>
        <row r="154">
          <cell r="BD154">
            <v>313</v>
          </cell>
          <cell r="BP154"/>
          <cell r="CB154">
            <v>25</v>
          </cell>
        </row>
        <row r="155">
          <cell r="BD155">
            <v>180</v>
          </cell>
          <cell r="BP155"/>
          <cell r="CB155">
            <v>109</v>
          </cell>
        </row>
        <row r="156">
          <cell r="BD156">
            <v>205</v>
          </cell>
          <cell r="BP156">
            <v>70</v>
          </cell>
          <cell r="CB156">
            <v>120</v>
          </cell>
        </row>
        <row r="157">
          <cell r="BD157">
            <v>90</v>
          </cell>
          <cell r="BP157"/>
          <cell r="CB157"/>
        </row>
        <row r="162">
          <cell r="BP162"/>
          <cell r="CB162"/>
        </row>
        <row r="163">
          <cell r="BD163">
            <v>177</v>
          </cell>
          <cell r="BP163"/>
          <cell r="CB163"/>
        </row>
        <row r="164">
          <cell r="BP164"/>
          <cell r="CB164"/>
        </row>
        <row r="165">
          <cell r="BD165">
            <v>638</v>
          </cell>
          <cell r="BP165"/>
          <cell r="CB165"/>
        </row>
        <row r="166">
          <cell r="BP166"/>
          <cell r="CB166"/>
        </row>
        <row r="167">
          <cell r="BD167">
            <v>21</v>
          </cell>
          <cell r="BP167"/>
          <cell r="CB167"/>
        </row>
        <row r="168">
          <cell r="BP168"/>
          <cell r="CB168"/>
        </row>
        <row r="169">
          <cell r="BD169">
            <v>16</v>
          </cell>
          <cell r="BP169"/>
          <cell r="CB169"/>
        </row>
        <row r="170">
          <cell r="BD170">
            <v>250</v>
          </cell>
          <cell r="BP170"/>
          <cell r="CB170"/>
        </row>
        <row r="171">
          <cell r="BD171">
            <v>15</v>
          </cell>
          <cell r="BP171"/>
          <cell r="CB171"/>
        </row>
        <row r="172">
          <cell r="BP172"/>
          <cell r="CB172"/>
        </row>
        <row r="173">
          <cell r="BP173">
            <v>7</v>
          </cell>
          <cell r="CB173">
            <v>7</v>
          </cell>
        </row>
        <row r="174">
          <cell r="BD174">
            <v>36</v>
          </cell>
          <cell r="BP174">
            <v>34</v>
          </cell>
          <cell r="CB174">
            <v>35</v>
          </cell>
        </row>
        <row r="176">
          <cell r="BP176"/>
          <cell r="CB176">
            <v>5</v>
          </cell>
        </row>
        <row r="177">
          <cell r="BD177">
            <v>52</v>
          </cell>
          <cell r="BP177"/>
          <cell r="CB177">
            <v>0</v>
          </cell>
        </row>
        <row r="179">
          <cell r="BP179"/>
          <cell r="CB179">
            <v>0</v>
          </cell>
        </row>
        <row r="180">
          <cell r="BD180">
            <v>0</v>
          </cell>
          <cell r="BP180"/>
          <cell r="CB180">
            <v>0</v>
          </cell>
        </row>
        <row r="182">
          <cell r="BP182"/>
          <cell r="CB182"/>
        </row>
        <row r="183">
          <cell r="BD183">
            <v>315</v>
          </cell>
          <cell r="BP183"/>
          <cell r="CB183"/>
        </row>
        <row r="185">
          <cell r="BP185"/>
          <cell r="CB185">
            <v>0</v>
          </cell>
        </row>
        <row r="186">
          <cell r="BD186">
            <v>0</v>
          </cell>
          <cell r="BP186"/>
          <cell r="CB186">
            <v>0</v>
          </cell>
        </row>
        <row r="188">
          <cell r="BP188"/>
          <cell r="CB188">
            <v>0</v>
          </cell>
        </row>
        <row r="189">
          <cell r="BD189">
            <v>0</v>
          </cell>
          <cell r="BP189"/>
          <cell r="CB189">
            <v>0</v>
          </cell>
        </row>
        <row r="191">
          <cell r="BP191">
            <v>3</v>
          </cell>
          <cell r="CB191">
            <v>0</v>
          </cell>
        </row>
        <row r="192">
          <cell r="BD192">
            <v>9</v>
          </cell>
          <cell r="BP192">
            <v>6</v>
          </cell>
          <cell r="CB192">
            <v>0</v>
          </cell>
        </row>
        <row r="194">
          <cell r="BD194">
            <v>18</v>
          </cell>
          <cell r="BP194">
            <v>20</v>
          </cell>
          <cell r="CB194">
            <v>17</v>
          </cell>
        </row>
        <row r="195">
          <cell r="BD195">
            <v>0</v>
          </cell>
          <cell r="BP195"/>
          <cell r="CB195"/>
        </row>
        <row r="196">
          <cell r="BD196">
            <v>7</v>
          </cell>
          <cell r="BP196"/>
          <cell r="CB196">
            <v>6</v>
          </cell>
        </row>
        <row r="197">
          <cell r="BD197">
            <v>0</v>
          </cell>
          <cell r="BP197"/>
          <cell r="CB197"/>
        </row>
        <row r="198">
          <cell r="BD198">
            <v>0</v>
          </cell>
          <cell r="BP198"/>
          <cell r="CB198"/>
        </row>
        <row r="199">
          <cell r="BD199">
            <v>7</v>
          </cell>
          <cell r="BP199"/>
          <cell r="CB199"/>
        </row>
        <row r="200">
          <cell r="BD200">
            <v>0</v>
          </cell>
          <cell r="BP200">
            <v>2</v>
          </cell>
          <cell r="CB200">
            <v>15</v>
          </cell>
        </row>
        <row r="201">
          <cell r="BD201">
            <v>0</v>
          </cell>
          <cell r="BP201"/>
          <cell r="CB201"/>
        </row>
        <row r="203">
          <cell r="BP203"/>
          <cell r="CB203"/>
        </row>
        <row r="204">
          <cell r="BD204">
            <v>0</v>
          </cell>
          <cell r="BP204"/>
          <cell r="CB204"/>
        </row>
        <row r="205">
          <cell r="BP205"/>
          <cell r="CB205"/>
        </row>
        <row r="206">
          <cell r="BD206">
            <v>172</v>
          </cell>
          <cell r="BP206"/>
          <cell r="CB206"/>
        </row>
        <row r="207">
          <cell r="BP207">
            <v>5</v>
          </cell>
          <cell r="CB207">
            <v>16</v>
          </cell>
        </row>
        <row r="208">
          <cell r="BD208">
            <v>326</v>
          </cell>
          <cell r="BP208">
            <v>45</v>
          </cell>
          <cell r="CB208">
            <v>504</v>
          </cell>
        </row>
        <row r="209">
          <cell r="BD209">
            <v>10</v>
          </cell>
          <cell r="BP209"/>
          <cell r="CB209">
            <v>0</v>
          </cell>
        </row>
        <row r="210">
          <cell r="BD210">
            <v>12</v>
          </cell>
          <cell r="BP210"/>
          <cell r="CB210">
            <v>8</v>
          </cell>
        </row>
        <row r="222">
          <cell r="BD222">
            <v>11</v>
          </cell>
          <cell r="BP222"/>
          <cell r="CB222"/>
        </row>
        <row r="223">
          <cell r="BD223">
            <v>20</v>
          </cell>
          <cell r="BP223"/>
          <cell r="CB223">
            <v>12</v>
          </cell>
        </row>
        <row r="224">
          <cell r="BD224">
            <v>246</v>
          </cell>
          <cell r="BP224"/>
          <cell r="CB224">
            <v>225</v>
          </cell>
        </row>
        <row r="227">
          <cell r="BD227">
            <v>39</v>
          </cell>
          <cell r="BP227"/>
          <cell r="CB227">
            <v>43</v>
          </cell>
        </row>
        <row r="228">
          <cell r="BD228">
            <v>49</v>
          </cell>
          <cell r="BP228"/>
          <cell r="CB228">
            <v>153</v>
          </cell>
        </row>
        <row r="231">
          <cell r="BD231">
            <v>2795</v>
          </cell>
          <cell r="BP231">
            <v>401</v>
          </cell>
          <cell r="CB231">
            <v>18174</v>
          </cell>
        </row>
        <row r="232">
          <cell r="BD232">
            <v>259</v>
          </cell>
          <cell r="BP232">
            <v>4</v>
          </cell>
          <cell r="CB232">
            <v>143</v>
          </cell>
        </row>
        <row r="233">
          <cell r="BD233">
            <v>714</v>
          </cell>
          <cell r="BP233">
            <v>1242</v>
          </cell>
          <cell r="CB233">
            <v>1008</v>
          </cell>
        </row>
        <row r="234">
          <cell r="BD234">
            <v>4</v>
          </cell>
          <cell r="BP234">
            <v>158</v>
          </cell>
          <cell r="CB234">
            <v>302</v>
          </cell>
        </row>
        <row r="235">
          <cell r="BD235">
            <v>94</v>
          </cell>
          <cell r="BP235"/>
          <cell r="CB235"/>
        </row>
        <row r="236">
          <cell r="BD236">
            <v>154</v>
          </cell>
          <cell r="BP236">
            <v>15</v>
          </cell>
          <cell r="CB236">
            <v>90</v>
          </cell>
        </row>
        <row r="237">
          <cell r="BD237">
            <v>408</v>
          </cell>
          <cell r="BP237">
            <v>58</v>
          </cell>
          <cell r="CB237">
            <v>308</v>
          </cell>
        </row>
        <row r="238">
          <cell r="CB238"/>
        </row>
        <row r="239">
          <cell r="BD239">
            <v>1062</v>
          </cell>
          <cell r="BP239">
            <v>635</v>
          </cell>
          <cell r="CB239">
            <v>727</v>
          </cell>
        </row>
        <row r="242">
          <cell r="BD242">
            <v>333</v>
          </cell>
          <cell r="BP242">
            <v>227</v>
          </cell>
          <cell r="CB242">
            <v>683</v>
          </cell>
        </row>
        <row r="243">
          <cell r="BD243">
            <v>0</v>
          </cell>
          <cell r="BP243">
            <v>0</v>
          </cell>
          <cell r="CB243">
            <v>0</v>
          </cell>
        </row>
        <row r="244">
          <cell r="BD244">
            <v>14</v>
          </cell>
          <cell r="BP244">
            <v>0</v>
          </cell>
          <cell r="CB244">
            <v>0</v>
          </cell>
        </row>
        <row r="245">
          <cell r="BD245">
            <v>4</v>
          </cell>
          <cell r="BP245">
            <v>3</v>
          </cell>
          <cell r="CB245">
            <v>3</v>
          </cell>
        </row>
        <row r="246">
          <cell r="BD246">
            <v>2</v>
          </cell>
          <cell r="BP246">
            <v>0</v>
          </cell>
          <cell r="CB246">
            <v>0</v>
          </cell>
        </row>
        <row r="247">
          <cell r="BD247">
            <v>5</v>
          </cell>
          <cell r="BP247">
            <v>1</v>
          </cell>
          <cell r="CB247">
            <v>2</v>
          </cell>
        </row>
        <row r="248">
          <cell r="BD248">
            <v>3</v>
          </cell>
          <cell r="BP248">
            <v>3</v>
          </cell>
          <cell r="CB248">
            <v>1</v>
          </cell>
        </row>
        <row r="249">
          <cell r="BD249">
            <v>0</v>
          </cell>
          <cell r="BP249">
            <v>0</v>
          </cell>
          <cell r="CB249">
            <v>0</v>
          </cell>
        </row>
        <row r="254">
          <cell r="BD254">
            <v>1898.09</v>
          </cell>
          <cell r="BP254">
            <v>13.85</v>
          </cell>
          <cell r="CB254">
            <v>1041.5999999999999</v>
          </cell>
        </row>
        <row r="255">
          <cell r="BD255">
            <v>969.33</v>
          </cell>
          <cell r="BP255">
            <v>167.86</v>
          </cell>
          <cell r="CB255">
            <v>452.62</v>
          </cell>
        </row>
        <row r="256">
          <cell r="BD256">
            <v>9</v>
          </cell>
          <cell r="BP256"/>
          <cell r="CB256">
            <v>12</v>
          </cell>
        </row>
        <row r="257">
          <cell r="BD257">
            <v>25.25</v>
          </cell>
          <cell r="BP257"/>
          <cell r="CB257"/>
        </row>
        <row r="258">
          <cell r="BD258">
            <v>383.02</v>
          </cell>
          <cell r="BP258"/>
          <cell r="CB258"/>
        </row>
        <row r="259">
          <cell r="BD259">
            <v>136.9</v>
          </cell>
          <cell r="BP259"/>
          <cell r="CB259"/>
        </row>
        <row r="260">
          <cell r="BD260">
            <v>40</v>
          </cell>
          <cell r="BP260"/>
          <cell r="CB260"/>
        </row>
        <row r="261">
          <cell r="BD261">
            <v>35</v>
          </cell>
          <cell r="BP261"/>
          <cell r="CB261"/>
        </row>
        <row r="262">
          <cell r="BD262">
            <v>770</v>
          </cell>
          <cell r="BP262"/>
          <cell r="CB262">
            <v>1540</v>
          </cell>
        </row>
        <row r="263">
          <cell r="BD263">
            <v>0</v>
          </cell>
          <cell r="BP263"/>
          <cell r="CB263"/>
        </row>
        <row r="264">
          <cell r="BD264">
            <v>80</v>
          </cell>
          <cell r="BP264"/>
          <cell r="CB264"/>
        </row>
        <row r="267">
          <cell r="BD267">
            <v>2452.1</v>
          </cell>
          <cell r="BP267">
            <v>4077.25</v>
          </cell>
          <cell r="CB267">
            <v>1733.5</v>
          </cell>
        </row>
        <row r="268">
          <cell r="BD268"/>
          <cell r="BP268"/>
          <cell r="CB268"/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256"/>
  <sheetViews>
    <sheetView tabSelected="1" zoomScaleNormal="100" zoomScaleSheetLayoutView="100" zoomScalePageLayoutView="70" workbookViewId="0">
      <selection activeCell="I34" sqref="I34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2.5703125" bestFit="1" customWidth="1"/>
    <col min="5" max="5" width="14.28515625" bestFit="1" customWidth="1"/>
    <col min="6" max="7" width="12.42578125" style="96" bestFit="1" customWidth="1"/>
    <col min="8" max="8" width="17.28515625" bestFit="1" customWidth="1"/>
  </cols>
  <sheetData>
    <row r="1" spans="1:10" x14ac:dyDescent="0.25">
      <c r="A1" s="1"/>
      <c r="B1" s="2" t="s">
        <v>0</v>
      </c>
      <c r="C1" s="1"/>
      <c r="D1" s="1"/>
      <c r="E1" s="1"/>
      <c r="F1" s="3"/>
      <c r="G1" s="3"/>
      <c r="H1" s="4"/>
    </row>
    <row r="2" spans="1:10" x14ac:dyDescent="0.25">
      <c r="A2" s="5" t="s">
        <v>1</v>
      </c>
      <c r="B2" s="6" t="s">
        <v>2</v>
      </c>
      <c r="C2" s="6"/>
      <c r="D2" s="1"/>
      <c r="E2" s="1"/>
      <c r="F2" s="7"/>
      <c r="G2" s="7"/>
      <c r="H2" s="4"/>
    </row>
    <row r="3" spans="1:10" x14ac:dyDescent="0.25">
      <c r="A3" s="4"/>
      <c r="B3" s="4"/>
      <c r="C3" s="4"/>
      <c r="D3" s="8" t="s">
        <v>3</v>
      </c>
      <c r="E3" s="8" t="s">
        <v>4</v>
      </c>
      <c r="F3" s="9" t="s">
        <v>5</v>
      </c>
      <c r="G3" s="9" t="s">
        <v>5</v>
      </c>
      <c r="H3" s="10" t="s">
        <v>6</v>
      </c>
    </row>
    <row r="4" spans="1:10" x14ac:dyDescent="0.25">
      <c r="A4" s="4"/>
      <c r="B4" s="4"/>
      <c r="C4" s="11"/>
      <c r="D4" s="8" t="s">
        <v>7</v>
      </c>
      <c r="E4" s="8" t="s">
        <v>8</v>
      </c>
      <c r="F4" s="9" t="s">
        <v>9</v>
      </c>
      <c r="G4" s="8">
        <v>2019</v>
      </c>
      <c r="H4" s="8" t="s">
        <v>10</v>
      </c>
    </row>
    <row r="5" spans="1:10" x14ac:dyDescent="0.25">
      <c r="A5" s="2" t="s">
        <v>11</v>
      </c>
      <c r="B5" s="4"/>
      <c r="C5" s="11"/>
      <c r="D5" s="11"/>
      <c r="E5" s="11"/>
      <c r="F5" s="7"/>
      <c r="G5" s="7"/>
      <c r="H5" s="12"/>
      <c r="J5" s="13"/>
    </row>
    <row r="6" spans="1:10" x14ac:dyDescent="0.25">
      <c r="A6" s="14" t="s">
        <v>12</v>
      </c>
      <c r="B6" s="15"/>
      <c r="C6" s="16"/>
      <c r="D6" s="17">
        <f>[1]Monthly!CB3</f>
        <v>38209</v>
      </c>
      <c r="E6" s="17">
        <f>[1]Fiscal!H3</f>
        <v>241691</v>
      </c>
      <c r="F6" s="18">
        <f>[1]Monthly!BP3</f>
        <v>12231</v>
      </c>
      <c r="G6" s="18">
        <f>[1]Monthly!BD3</f>
        <v>43594</v>
      </c>
      <c r="H6" s="19">
        <f t="shared" ref="H6:H20" si="0">(+D6-G6)/G6</f>
        <v>-0.12352617332660458</v>
      </c>
    </row>
    <row r="7" spans="1:10" x14ac:dyDescent="0.25">
      <c r="A7" s="14" t="s">
        <v>13</v>
      </c>
      <c r="B7" s="15"/>
      <c r="C7" s="16"/>
      <c r="D7" s="17">
        <f>[1]Monthly!CB4</f>
        <v>283</v>
      </c>
      <c r="E7" s="17">
        <f>[1]Fiscal!H4</f>
        <v>2207</v>
      </c>
      <c r="F7" s="18">
        <f>[1]Monthly!BP4</f>
        <v>118</v>
      </c>
      <c r="G7" s="18">
        <f>[1]Monthly!BD4</f>
        <v>228</v>
      </c>
      <c r="H7" s="19">
        <f t="shared" si="0"/>
        <v>0.2412280701754386</v>
      </c>
    </row>
    <row r="8" spans="1:10" x14ac:dyDescent="0.25">
      <c r="A8" s="14" t="s">
        <v>14</v>
      </c>
      <c r="B8" s="15"/>
      <c r="C8" s="16"/>
      <c r="D8" s="17">
        <f>[1]Monthly!CB5</f>
        <v>116</v>
      </c>
      <c r="E8" s="17">
        <f>[1]Fiscal!H5</f>
        <v>922</v>
      </c>
      <c r="F8" s="18">
        <f>[1]Monthly!BP5</f>
        <v>90</v>
      </c>
      <c r="G8" s="18">
        <f>[1]Monthly!BD5</f>
        <v>145</v>
      </c>
      <c r="H8" s="19">
        <f t="shared" si="0"/>
        <v>-0.2</v>
      </c>
    </row>
    <row r="9" spans="1:10" x14ac:dyDescent="0.25">
      <c r="A9" s="14" t="s">
        <v>15</v>
      </c>
      <c r="B9" s="15"/>
      <c r="C9" s="16"/>
      <c r="D9" s="17">
        <f>[1]Monthly!CB6</f>
        <v>149</v>
      </c>
      <c r="E9" s="17">
        <f>[1]Fiscal!H6</f>
        <v>1044</v>
      </c>
      <c r="F9" s="18">
        <f>[1]Monthly!BP6</f>
        <v>158</v>
      </c>
      <c r="G9" s="18">
        <f>[1]Monthly!BD6</f>
        <v>179</v>
      </c>
      <c r="H9" s="19">
        <f t="shared" si="0"/>
        <v>-0.16759776536312848</v>
      </c>
    </row>
    <row r="10" spans="1:10" x14ac:dyDescent="0.25">
      <c r="A10" s="14" t="s">
        <v>16</v>
      </c>
      <c r="B10" s="15"/>
      <c r="C10" s="16"/>
      <c r="D10" s="17">
        <f>[1]Monthly!CB7</f>
        <v>356</v>
      </c>
      <c r="E10" s="17">
        <f>[1]Fiscal!H7</f>
        <v>1710</v>
      </c>
      <c r="F10" s="18">
        <f>[1]Monthly!BP7</f>
        <v>405</v>
      </c>
      <c r="G10" s="18">
        <f>[1]Monthly!BD7</f>
        <v>415</v>
      </c>
      <c r="H10" s="19">
        <f t="shared" si="0"/>
        <v>-0.14216867469879518</v>
      </c>
    </row>
    <row r="11" spans="1:10" x14ac:dyDescent="0.25">
      <c r="A11" s="14" t="s">
        <v>17</v>
      </c>
      <c r="B11" s="15"/>
      <c r="C11" s="16"/>
      <c r="D11" s="17">
        <f>[1]Monthly!CB8</f>
        <v>282</v>
      </c>
      <c r="E11" s="17">
        <f>[1]Fiscal!H8</f>
        <v>1940</v>
      </c>
      <c r="F11" s="18">
        <f>[1]Monthly!BP8</f>
        <v>252</v>
      </c>
      <c r="G11" s="18">
        <f>[1]Monthly!BD8</f>
        <v>534</v>
      </c>
      <c r="H11" s="19">
        <f t="shared" si="0"/>
        <v>-0.47191011235955055</v>
      </c>
    </row>
    <row r="12" spans="1:10" x14ac:dyDescent="0.25">
      <c r="A12" s="14" t="s">
        <v>18</v>
      </c>
      <c r="B12" s="15"/>
      <c r="C12" s="16"/>
      <c r="D12" s="17">
        <f>[1]Monthly!CB9</f>
        <v>151</v>
      </c>
      <c r="E12" s="17">
        <f>[1]Fiscal!H9</f>
        <v>1115</v>
      </c>
      <c r="F12" s="18">
        <f>[1]Monthly!BP9</f>
        <v>165</v>
      </c>
      <c r="G12" s="18">
        <f>[1]Monthly!BD9</f>
        <v>227</v>
      </c>
      <c r="H12" s="19">
        <f t="shared" si="0"/>
        <v>-0.33480176211453744</v>
      </c>
      <c r="J12" s="20"/>
    </row>
    <row r="13" spans="1:10" x14ac:dyDescent="0.25">
      <c r="A13" s="14" t="s">
        <v>19</v>
      </c>
      <c r="B13" s="15"/>
      <c r="C13" s="16"/>
      <c r="D13" s="17">
        <f>[1]Monthly!CB10</f>
        <v>0</v>
      </c>
      <c r="E13" s="17">
        <f>[1]Fiscal!H10</f>
        <v>0</v>
      </c>
      <c r="F13" s="18">
        <f>[1]Monthly!BP10</f>
        <v>0</v>
      </c>
      <c r="G13" s="18">
        <f>[1]Monthly!BD10</f>
        <v>35</v>
      </c>
      <c r="H13" s="19">
        <f t="shared" si="0"/>
        <v>-1</v>
      </c>
      <c r="J13" s="20"/>
    </row>
    <row r="14" spans="1:10" x14ac:dyDescent="0.25">
      <c r="A14" s="14" t="s">
        <v>20</v>
      </c>
      <c r="B14" s="15"/>
      <c r="C14" s="16"/>
      <c r="D14" s="17">
        <f>[1]Monthly!CB11</f>
        <v>1003</v>
      </c>
      <c r="E14" s="17">
        <f>[1]Fiscal!H11</f>
        <v>6954</v>
      </c>
      <c r="F14" s="18">
        <f>[1]Monthly!BP11</f>
        <v>0</v>
      </c>
      <c r="G14" s="18">
        <f>[1]Monthly!BD11</f>
        <v>1251</v>
      </c>
      <c r="H14" s="19">
        <f t="shared" si="0"/>
        <v>-0.1982414068745004</v>
      </c>
    </row>
    <row r="15" spans="1:10" x14ac:dyDescent="0.25">
      <c r="A15" s="14" t="s">
        <v>21</v>
      </c>
      <c r="B15" s="15"/>
      <c r="C15" s="16"/>
      <c r="D15" s="17">
        <f>[1]Monthly!CB12</f>
        <v>8553</v>
      </c>
      <c r="E15" s="17">
        <f>[1]Fiscal!H12</f>
        <v>52770</v>
      </c>
      <c r="F15" s="18">
        <f>[1]Monthly!BP12</f>
        <v>8227</v>
      </c>
      <c r="G15" s="18">
        <f>[1]Monthly!BD12</f>
        <v>7260</v>
      </c>
      <c r="H15" s="19">
        <f t="shared" si="0"/>
        <v>0.17809917355371901</v>
      </c>
    </row>
    <row r="16" spans="1:10" x14ac:dyDescent="0.25">
      <c r="A16" s="14" t="s">
        <v>22</v>
      </c>
      <c r="B16" s="15"/>
      <c r="C16" s="16"/>
      <c r="D16" s="17">
        <f>[1]Monthly!CB13</f>
        <v>6264</v>
      </c>
      <c r="E16" s="17">
        <f>[1]Fiscal!H13</f>
        <v>37575</v>
      </c>
      <c r="F16" s="18">
        <f>[1]Monthly!BP13</f>
        <v>6955</v>
      </c>
      <c r="G16" s="18">
        <f>[1]Monthly!BD13</f>
        <v>5464</v>
      </c>
      <c r="H16" s="19">
        <f t="shared" si="0"/>
        <v>0.14641288433382138</v>
      </c>
    </row>
    <row r="17" spans="1:8" x14ac:dyDescent="0.25">
      <c r="A17" s="14" t="s">
        <v>23</v>
      </c>
      <c r="B17" s="15"/>
      <c r="C17" s="16"/>
      <c r="D17" s="17">
        <f>[1]Monthly!CB14</f>
        <v>537</v>
      </c>
      <c r="E17" s="17">
        <f>[1]Fiscal!H14</f>
        <v>2507</v>
      </c>
      <c r="F17" s="18">
        <f>[1]Monthly!BP14</f>
        <v>156</v>
      </c>
      <c r="G17" s="18">
        <f>[1]Monthly!BD14</f>
        <v>0</v>
      </c>
      <c r="H17" s="19"/>
    </row>
    <row r="18" spans="1:8" x14ac:dyDescent="0.25">
      <c r="A18" s="14" t="s">
        <v>24</v>
      </c>
      <c r="B18" s="15"/>
      <c r="C18" s="16"/>
      <c r="D18" s="17">
        <f>[1]Monthly!CB15</f>
        <v>0</v>
      </c>
      <c r="E18" s="17">
        <f>[1]Fiscal!H15</f>
        <v>0</v>
      </c>
      <c r="F18" s="18">
        <f>[1]Monthly!BP15</f>
        <v>0</v>
      </c>
      <c r="G18" s="18">
        <f>[1]Monthly!BD15</f>
        <v>0</v>
      </c>
      <c r="H18" s="19"/>
    </row>
    <row r="19" spans="1:8" x14ac:dyDescent="0.25">
      <c r="A19" s="14" t="s">
        <v>25</v>
      </c>
      <c r="B19" s="15"/>
      <c r="C19" s="16"/>
      <c r="D19" s="17">
        <f>[1]Monthly!CB16</f>
        <v>0</v>
      </c>
      <c r="E19" s="17">
        <f>[1]Fiscal!H16</f>
        <v>0</v>
      </c>
      <c r="F19" s="18">
        <f>[1]Monthly!BP16</f>
        <v>0</v>
      </c>
      <c r="G19" s="18">
        <f>[1]Monthly!BD16</f>
        <v>0</v>
      </c>
      <c r="H19" s="19"/>
    </row>
    <row r="20" spans="1:8" x14ac:dyDescent="0.25">
      <c r="A20" s="21"/>
      <c r="B20" s="22"/>
      <c r="C20" s="23" t="s">
        <v>26</v>
      </c>
      <c r="D20" s="24">
        <f>SUM(D6:D19)</f>
        <v>55903</v>
      </c>
      <c r="E20" s="24">
        <f>SUM(E6:E19)</f>
        <v>350435</v>
      </c>
      <c r="F20" s="25">
        <f>SUM(F6:F19)</f>
        <v>28757</v>
      </c>
      <c r="G20" s="25">
        <f>SUM(G6:G19)</f>
        <v>59332</v>
      </c>
      <c r="H20" s="19">
        <f t="shared" si="0"/>
        <v>-5.7793433560304724E-2</v>
      </c>
    </row>
    <row r="21" spans="1:8" x14ac:dyDescent="0.25">
      <c r="A21" s="26" t="s">
        <v>27</v>
      </c>
      <c r="B21" s="27"/>
      <c r="C21" s="28"/>
      <c r="D21" s="29">
        <f>[1]Monthly!CB18</f>
        <v>35</v>
      </c>
      <c r="E21" s="30">
        <f>[1]Fiscal!H18</f>
        <v>307</v>
      </c>
      <c r="F21" s="31">
        <f>[1]Monthly!BP18</f>
        <v>1978</v>
      </c>
      <c r="G21" s="31">
        <f>[1]Monthly!BD18</f>
        <v>0</v>
      </c>
      <c r="H21" s="19"/>
    </row>
    <row r="22" spans="1:8" x14ac:dyDescent="0.25">
      <c r="A22" s="4"/>
      <c r="B22" s="4"/>
      <c r="C22" s="11"/>
      <c r="D22" s="32"/>
      <c r="E22" s="32"/>
      <c r="F22" s="33"/>
      <c r="G22" s="33"/>
      <c r="H22" s="12"/>
    </row>
    <row r="23" spans="1:8" x14ac:dyDescent="0.25">
      <c r="A23" s="2" t="s">
        <v>28</v>
      </c>
      <c r="B23" s="4"/>
      <c r="C23" s="11"/>
      <c r="D23" s="9"/>
      <c r="E23" s="8"/>
      <c r="F23" s="8"/>
      <c r="G23" s="8"/>
      <c r="H23" s="8"/>
    </row>
    <row r="24" spans="1:8" x14ac:dyDescent="0.25">
      <c r="A24" s="14" t="s">
        <v>29</v>
      </c>
      <c r="B24" s="34"/>
      <c r="C24" s="16"/>
      <c r="D24" s="17">
        <f>[1]Monthly!CB22</f>
        <v>1287</v>
      </c>
      <c r="E24" s="17">
        <f>[1]Fiscal!H22</f>
        <v>10894</v>
      </c>
      <c r="F24" s="17">
        <f>[1]Monthly!BP22</f>
        <v>271</v>
      </c>
      <c r="G24" s="17">
        <f>[1]Monthly!BD22</f>
        <v>1807</v>
      </c>
      <c r="H24" s="19">
        <f t="shared" ref="H24:H65" si="1">(+D24-G24)/G24</f>
        <v>-0.28776978417266186</v>
      </c>
    </row>
    <row r="25" spans="1:8" hidden="1" x14ac:dyDescent="0.25">
      <c r="A25" s="21" t="s">
        <v>30</v>
      </c>
      <c r="B25" s="35"/>
      <c r="C25" s="36"/>
      <c r="D25" s="17">
        <f>[1]Monthly!CB23</f>
        <v>0</v>
      </c>
      <c r="E25" s="17">
        <f>[1]Fiscal!H23</f>
        <v>0</v>
      </c>
      <c r="F25" s="17">
        <f>[1]Monthly!BPI23</f>
        <v>0</v>
      </c>
      <c r="G25" s="17">
        <f>[1]Monthly!BDJ23</f>
        <v>0</v>
      </c>
      <c r="H25" s="19" t="e">
        <f t="shared" si="1"/>
        <v>#DIV/0!</v>
      </c>
    </row>
    <row r="26" spans="1:8" hidden="1" x14ac:dyDescent="0.25">
      <c r="A26" s="21" t="s">
        <v>31</v>
      </c>
      <c r="B26" s="35"/>
      <c r="C26" s="36"/>
      <c r="D26" s="17">
        <f>[1]Monthly!CB24</f>
        <v>0</v>
      </c>
      <c r="E26" s="17">
        <f>[1]Fiscal!H24</f>
        <v>0</v>
      </c>
      <c r="F26" s="17">
        <f>[1]Monthly!BPI24</f>
        <v>0</v>
      </c>
      <c r="G26" s="17">
        <f>[1]Monthly!BDJ24</f>
        <v>0</v>
      </c>
      <c r="H26" s="19" t="e">
        <f t="shared" si="1"/>
        <v>#DIV/0!</v>
      </c>
    </row>
    <row r="27" spans="1:8" x14ac:dyDescent="0.25">
      <c r="A27" s="14" t="s">
        <v>32</v>
      </c>
      <c r="B27" s="15"/>
      <c r="C27" s="16"/>
      <c r="D27" s="17">
        <f>[1]Monthly!CB25</f>
        <v>12</v>
      </c>
      <c r="E27" s="17">
        <f>[1]Fiscal!H25</f>
        <v>45</v>
      </c>
      <c r="F27" s="17">
        <f>[1]Monthly!BP25</f>
        <v>8</v>
      </c>
      <c r="G27" s="17">
        <f>[1]Monthly!BD25</f>
        <v>5</v>
      </c>
      <c r="H27" s="19">
        <f t="shared" si="1"/>
        <v>1.4</v>
      </c>
    </row>
    <row r="28" spans="1:8" x14ac:dyDescent="0.25">
      <c r="A28" s="14" t="s">
        <v>33</v>
      </c>
      <c r="B28" s="15"/>
      <c r="C28" s="16"/>
      <c r="D28" s="17">
        <f>[1]Monthly!CB26</f>
        <v>0</v>
      </c>
      <c r="E28" s="17">
        <f>[1]Fiscal!H26</f>
        <v>0</v>
      </c>
      <c r="F28" s="17">
        <f>[1]Monthly!BP26</f>
        <v>0</v>
      </c>
      <c r="G28" s="17">
        <f>[1]Monthly!BD26</f>
        <v>3</v>
      </c>
      <c r="H28" s="19">
        <f t="shared" si="1"/>
        <v>-1</v>
      </c>
    </row>
    <row r="29" spans="1:8" x14ac:dyDescent="0.25">
      <c r="A29" s="14" t="s">
        <v>34</v>
      </c>
      <c r="B29" s="15"/>
      <c r="C29" s="16"/>
      <c r="D29" s="17">
        <f>[1]Monthly!CB27</f>
        <v>0</v>
      </c>
      <c r="E29" s="17">
        <f>[1]Fiscal!H27</f>
        <v>0</v>
      </c>
      <c r="F29" s="17">
        <f>[1]Monthly!BP27</f>
        <v>0</v>
      </c>
      <c r="G29" s="17">
        <f>[1]Monthly!BD27</f>
        <v>0</v>
      </c>
      <c r="H29" s="19"/>
    </row>
    <row r="30" spans="1:8" x14ac:dyDescent="0.25">
      <c r="A30" s="14" t="s">
        <v>35</v>
      </c>
      <c r="B30" s="15"/>
      <c r="C30" s="16"/>
      <c r="D30" s="17">
        <f>[1]Monthly!CB28</f>
        <v>69</v>
      </c>
      <c r="E30" s="17">
        <f>[1]Fiscal!H28</f>
        <v>472</v>
      </c>
      <c r="F30" s="17">
        <f>[1]Monthly!BP28</f>
        <v>81</v>
      </c>
      <c r="G30" s="17" t="str">
        <f>[1]Monthly!BD28</f>
        <v>unavailable</v>
      </c>
      <c r="H30" s="19"/>
    </row>
    <row r="31" spans="1:8" hidden="1" x14ac:dyDescent="0.25">
      <c r="A31" s="21" t="s">
        <v>36</v>
      </c>
      <c r="B31" s="35"/>
      <c r="C31" s="36"/>
      <c r="D31" s="17">
        <f>[1]Monthly!CB30</f>
        <v>0</v>
      </c>
      <c r="E31" s="17">
        <f>[1]Fiscal!H29</f>
        <v>121</v>
      </c>
      <c r="F31" s="17">
        <f>[1]Monthly!BPI30</f>
        <v>0</v>
      </c>
      <c r="G31" s="17">
        <f>[1]Monthly!BDJ30</f>
        <v>0</v>
      </c>
      <c r="H31" s="19" t="e">
        <f t="shared" si="1"/>
        <v>#DIV/0!</v>
      </c>
    </row>
    <row r="32" spans="1:8" hidden="1" x14ac:dyDescent="0.25">
      <c r="A32" s="21" t="s">
        <v>37</v>
      </c>
      <c r="B32" s="35"/>
      <c r="C32" s="36"/>
      <c r="D32" s="17">
        <f>[1]Monthly!CB31</f>
        <v>0</v>
      </c>
      <c r="E32" s="17">
        <f>[1]Fiscal!H30</f>
        <v>0</v>
      </c>
      <c r="F32" s="17">
        <f>[1]Monthly!BPI31</f>
        <v>0</v>
      </c>
      <c r="G32" s="17">
        <f>[1]Monthly!BDJ31</f>
        <v>0</v>
      </c>
      <c r="H32" s="19" t="e">
        <f t="shared" si="1"/>
        <v>#DIV/0!</v>
      </c>
    </row>
    <row r="33" spans="1:8" hidden="1" x14ac:dyDescent="0.25">
      <c r="A33" s="21" t="s">
        <v>38</v>
      </c>
      <c r="B33" s="35"/>
      <c r="C33" s="36"/>
      <c r="D33" s="17">
        <f>[1]Monthly!CB32</f>
        <v>0</v>
      </c>
      <c r="E33" s="17">
        <f>[1]Fiscal!H31</f>
        <v>0</v>
      </c>
      <c r="F33" s="17">
        <f>[1]Monthly!BPI32</f>
        <v>0</v>
      </c>
      <c r="G33" s="17">
        <f>[1]Monthly!BDJ32</f>
        <v>0</v>
      </c>
      <c r="H33" s="19" t="e">
        <f t="shared" si="1"/>
        <v>#DIV/0!</v>
      </c>
    </row>
    <row r="34" spans="1:8" x14ac:dyDescent="0.25">
      <c r="A34" s="21" t="s">
        <v>39</v>
      </c>
      <c r="B34" s="35"/>
      <c r="C34" s="36"/>
      <c r="D34" s="17">
        <f>[1]Monthly!CB29</f>
        <v>17</v>
      </c>
      <c r="E34" s="17">
        <f>[1]Fiscal!H32</f>
        <v>0</v>
      </c>
      <c r="F34" s="17">
        <f>[1]Monthly!BP29</f>
        <v>18</v>
      </c>
      <c r="G34" s="17">
        <f>[1]Monthly!BD29</f>
        <v>12</v>
      </c>
      <c r="H34" s="19">
        <f t="shared" si="1"/>
        <v>0.41666666666666669</v>
      </c>
    </row>
    <row r="35" spans="1:8" x14ac:dyDescent="0.25">
      <c r="A35" s="14" t="s">
        <v>40</v>
      </c>
      <c r="B35" s="15"/>
      <c r="C35" s="16"/>
      <c r="D35" s="17">
        <f>[1]Monthly!CB33</f>
        <v>83</v>
      </c>
      <c r="E35" s="17">
        <f>[1]Fiscal!H33</f>
        <v>489</v>
      </c>
      <c r="F35" s="17">
        <f>[1]Monthly!BP33</f>
        <v>123</v>
      </c>
      <c r="G35" s="17">
        <f>[1]Monthly!BD33</f>
        <v>154</v>
      </c>
      <c r="H35" s="19">
        <f t="shared" si="1"/>
        <v>-0.46103896103896103</v>
      </c>
    </row>
    <row r="36" spans="1:8" x14ac:dyDescent="0.25">
      <c r="A36" s="14" t="s">
        <v>41</v>
      </c>
      <c r="B36" s="15"/>
      <c r="C36" s="16"/>
      <c r="D36" s="17">
        <f>[1]Monthly!CB34</f>
        <v>4</v>
      </c>
      <c r="E36" s="17">
        <f>[1]Fiscal!H34</f>
        <v>5</v>
      </c>
      <c r="F36" s="17">
        <f>[1]Monthly!BP34</f>
        <v>0</v>
      </c>
      <c r="G36" s="17">
        <f>[1]Monthly!BD34</f>
        <v>0</v>
      </c>
      <c r="H36" s="19"/>
    </row>
    <row r="37" spans="1:8" x14ac:dyDescent="0.25">
      <c r="A37" s="14" t="s">
        <v>42</v>
      </c>
      <c r="B37" s="15"/>
      <c r="C37" s="16"/>
      <c r="D37" s="17">
        <f>[1]Monthly!CB35</f>
        <v>11</v>
      </c>
      <c r="E37" s="17">
        <f>[1]Fiscal!H35</f>
        <v>128</v>
      </c>
      <c r="F37" s="17">
        <f>[1]Monthly!BP35</f>
        <v>11</v>
      </c>
      <c r="G37" s="17">
        <f>[1]Monthly!BD35</f>
        <v>11</v>
      </c>
      <c r="H37" s="19">
        <f t="shared" si="1"/>
        <v>0</v>
      </c>
    </row>
    <row r="38" spans="1:8" x14ac:dyDescent="0.25">
      <c r="A38" s="14" t="s">
        <v>43</v>
      </c>
      <c r="B38" s="15"/>
      <c r="C38" s="16"/>
      <c r="D38" s="17">
        <f>[1]Monthly!CB36</f>
        <v>0</v>
      </c>
      <c r="E38" s="17">
        <f>[1]Fiscal!H36</f>
        <v>0</v>
      </c>
      <c r="F38" s="17">
        <f>[1]Monthly!BP36</f>
        <v>0</v>
      </c>
      <c r="G38" s="17">
        <f>[1]Monthly!BD36</f>
        <v>0</v>
      </c>
      <c r="H38" s="19"/>
    </row>
    <row r="39" spans="1:8" x14ac:dyDescent="0.25">
      <c r="A39" s="14" t="s">
        <v>44</v>
      </c>
      <c r="B39" s="15"/>
      <c r="C39" s="16"/>
      <c r="D39" s="17">
        <f>[1]Monthly!CB37</f>
        <v>142</v>
      </c>
      <c r="E39" s="17">
        <f>[1]Fiscal!H37</f>
        <v>715</v>
      </c>
      <c r="F39" s="17">
        <f>[1]Monthly!BP37</f>
        <v>12</v>
      </c>
      <c r="G39" s="17">
        <f>[1]Monthly!BD37</f>
        <v>130</v>
      </c>
      <c r="H39" s="19">
        <f t="shared" si="1"/>
        <v>9.2307692307692313E-2</v>
      </c>
    </row>
    <row r="40" spans="1:8" hidden="1" x14ac:dyDescent="0.25">
      <c r="A40" s="21" t="s">
        <v>45</v>
      </c>
      <c r="B40" s="35"/>
      <c r="C40" s="36"/>
      <c r="D40" s="17">
        <f>[1]Monthly!CB38</f>
        <v>0</v>
      </c>
      <c r="E40" s="17">
        <f>[1]Fiscal!H38</f>
        <v>0</v>
      </c>
      <c r="F40" s="17">
        <f>[1]Monthly!BPI38</f>
        <v>0</v>
      </c>
      <c r="G40" s="17">
        <f>[1]Monthly!BDJ38</f>
        <v>0</v>
      </c>
      <c r="H40" s="19" t="e">
        <f t="shared" si="1"/>
        <v>#DIV/0!</v>
      </c>
    </row>
    <row r="41" spans="1:8" hidden="1" x14ac:dyDescent="0.25">
      <c r="A41" s="21" t="s">
        <v>46</v>
      </c>
      <c r="B41" s="37"/>
      <c r="C41" s="38"/>
      <c r="D41" s="17">
        <f>[1]Monthly!CB39</f>
        <v>0</v>
      </c>
      <c r="E41" s="17">
        <f>[1]Fiscal!H39</f>
        <v>0</v>
      </c>
      <c r="F41" s="17">
        <f>[1]Monthly!BPI39</f>
        <v>0</v>
      </c>
      <c r="G41" s="17">
        <f>[1]Monthly!BDJ39</f>
        <v>0</v>
      </c>
      <c r="H41" s="19" t="e">
        <f t="shared" si="1"/>
        <v>#DIV/0!</v>
      </c>
    </row>
    <row r="42" spans="1:8" x14ac:dyDescent="0.25">
      <c r="A42" s="14" t="s">
        <v>47</v>
      </c>
      <c r="B42" s="39"/>
      <c r="C42" s="40"/>
      <c r="D42" s="17">
        <f>[1]Monthly!CB41</f>
        <v>0</v>
      </c>
      <c r="E42" s="17">
        <f>[1]Fiscal!H40</f>
        <v>0</v>
      </c>
      <c r="F42" s="17">
        <f>[1]Monthly!BP41</f>
        <v>0</v>
      </c>
      <c r="G42" s="17">
        <f>[1]Monthly!BD41</f>
        <v>0</v>
      </c>
      <c r="H42" s="19"/>
    </row>
    <row r="43" spans="1:8" x14ac:dyDescent="0.25">
      <c r="A43" s="14" t="s">
        <v>48</v>
      </c>
      <c r="B43" s="39"/>
      <c r="C43" s="40"/>
      <c r="D43" s="17">
        <f>[1]Monthly!CB42</f>
        <v>9</v>
      </c>
      <c r="E43" s="17">
        <f>[1]Fiscal!H41</f>
        <v>0</v>
      </c>
      <c r="F43" s="17">
        <f>[1]Monthly!BP42</f>
        <v>12</v>
      </c>
      <c r="G43" s="17">
        <f>[1]Monthly!BD42</f>
        <v>5</v>
      </c>
      <c r="H43" s="19">
        <f t="shared" si="1"/>
        <v>0.8</v>
      </c>
    </row>
    <row r="44" spans="1:8" x14ac:dyDescent="0.25">
      <c r="A44" s="14" t="s">
        <v>49</v>
      </c>
      <c r="B44" s="39"/>
      <c r="C44" s="40"/>
      <c r="D44" s="17">
        <f>[1]Monthly!CB43</f>
        <v>0</v>
      </c>
      <c r="E44" s="17">
        <f>[1]Fiscal!H42</f>
        <v>62</v>
      </c>
      <c r="F44" s="17">
        <f>[1]Monthly!BP43</f>
        <v>1</v>
      </c>
      <c r="G44" s="17">
        <f>[1]Monthly!BD43</f>
        <v>0</v>
      </c>
      <c r="H44" s="19"/>
    </row>
    <row r="45" spans="1:8" x14ac:dyDescent="0.25">
      <c r="A45" s="14" t="s">
        <v>50</v>
      </c>
      <c r="B45" s="39"/>
      <c r="C45" s="40"/>
      <c r="D45" s="17">
        <f>[1]Monthly!CB44</f>
        <v>1004</v>
      </c>
      <c r="E45" s="17">
        <f>[1]Fiscal!H43</f>
        <v>42</v>
      </c>
      <c r="F45" s="17">
        <f>[1]Monthly!BP44</f>
        <v>633</v>
      </c>
      <c r="G45" s="17">
        <f>[1]Monthly!BD44</f>
        <v>0</v>
      </c>
      <c r="H45" s="19"/>
    </row>
    <row r="46" spans="1:8" x14ac:dyDescent="0.25">
      <c r="A46" s="14" t="s">
        <v>51</v>
      </c>
      <c r="B46" s="15"/>
      <c r="C46" s="16"/>
      <c r="D46" s="17">
        <f>[1]Monthly!CB45</f>
        <v>157</v>
      </c>
      <c r="E46" s="17">
        <f>[1]Fiscal!H44</f>
        <v>5837</v>
      </c>
      <c r="F46" s="17">
        <f>[1]Monthly!BP45</f>
        <v>106</v>
      </c>
      <c r="G46" s="17">
        <f>[1]Monthly!BD45</f>
        <v>69</v>
      </c>
      <c r="H46" s="19">
        <f t="shared" si="1"/>
        <v>1.2753623188405796</v>
      </c>
    </row>
    <row r="47" spans="1:8" x14ac:dyDescent="0.25">
      <c r="A47" s="14" t="s">
        <v>52</v>
      </c>
      <c r="B47" s="15"/>
      <c r="C47" s="16"/>
      <c r="D47" s="17">
        <f>[1]Monthly!CB46</f>
        <v>16</v>
      </c>
      <c r="E47" s="17">
        <f>[1]Fiscal!H45</f>
        <v>787</v>
      </c>
      <c r="F47" s="17">
        <f>[1]Monthly!BP46</f>
        <v>10</v>
      </c>
      <c r="G47" s="17">
        <f>[1]Monthly!BD46</f>
        <v>25</v>
      </c>
      <c r="H47" s="19">
        <f t="shared" si="1"/>
        <v>-0.36</v>
      </c>
    </row>
    <row r="48" spans="1:8" hidden="1" x14ac:dyDescent="0.25">
      <c r="A48" s="21" t="s">
        <v>53</v>
      </c>
      <c r="B48" s="35"/>
      <c r="C48" s="36"/>
      <c r="D48" s="17">
        <f>[1]Monthly!CB47</f>
        <v>0</v>
      </c>
      <c r="E48" s="17">
        <f>[1]Fiscal!H46</f>
        <v>292</v>
      </c>
      <c r="F48" s="17">
        <f>[1]Monthly!BPI47</f>
        <v>0</v>
      </c>
      <c r="G48" s="17">
        <f>[1]Monthly!BDJ47</f>
        <v>0</v>
      </c>
      <c r="H48" s="19" t="e">
        <f t="shared" si="1"/>
        <v>#DIV/0!</v>
      </c>
    </row>
    <row r="49" spans="1:8" x14ac:dyDescent="0.25">
      <c r="A49" s="14" t="s">
        <v>54</v>
      </c>
      <c r="B49" s="15"/>
      <c r="C49" s="16"/>
      <c r="D49" s="17">
        <f>[1]Monthly!CB48</f>
        <v>0</v>
      </c>
      <c r="E49" s="17">
        <f>[1]Fiscal!H47</f>
        <v>0</v>
      </c>
      <c r="F49" s="17">
        <f>[1]Monthly!BP48</f>
        <v>0</v>
      </c>
      <c r="G49" s="17">
        <f>[1]Monthly!BD48</f>
        <v>0</v>
      </c>
      <c r="H49" s="19"/>
    </row>
    <row r="50" spans="1:8" hidden="1" x14ac:dyDescent="0.25">
      <c r="A50" s="21" t="s">
        <v>55</v>
      </c>
      <c r="B50" s="35"/>
      <c r="C50" s="36"/>
      <c r="D50" s="17">
        <f>[1]Monthly!CB50</f>
        <v>0</v>
      </c>
      <c r="E50" s="17">
        <f>[1]Fiscal!H48</f>
        <v>0</v>
      </c>
      <c r="F50" s="17">
        <f>[1]Monthly!BPI50</f>
        <v>0</v>
      </c>
      <c r="G50" s="17">
        <f>[1]Monthly!BDJ50</f>
        <v>0</v>
      </c>
      <c r="H50" s="19" t="e">
        <f t="shared" si="1"/>
        <v>#DIV/0!</v>
      </c>
    </row>
    <row r="51" spans="1:8" hidden="1" x14ac:dyDescent="0.25">
      <c r="A51" s="41" t="s">
        <v>56</v>
      </c>
      <c r="B51" s="35"/>
      <c r="C51" s="36"/>
      <c r="D51" s="17">
        <f>[1]Monthly!CB51</f>
        <v>0</v>
      </c>
      <c r="E51" s="17">
        <f>[1]Fiscal!H49</f>
        <v>0</v>
      </c>
      <c r="F51" s="17">
        <f>[1]Monthly!BPI51</f>
        <v>0</v>
      </c>
      <c r="G51" s="17">
        <f>[1]Monthly!BDJ51</f>
        <v>0</v>
      </c>
      <c r="H51" s="19" t="e">
        <f t="shared" si="1"/>
        <v>#DIV/0!</v>
      </c>
    </row>
    <row r="52" spans="1:8" x14ac:dyDescent="0.25">
      <c r="A52" s="14" t="s">
        <v>57</v>
      </c>
      <c r="B52" s="15"/>
      <c r="C52" s="16"/>
      <c r="D52" s="17">
        <f>[1]Monthly!CB52</f>
        <v>8</v>
      </c>
      <c r="E52" s="17">
        <f>[1]Fiscal!H50</f>
        <v>0</v>
      </c>
      <c r="F52" s="17">
        <f>[1]Monthly!BP52</f>
        <v>7</v>
      </c>
      <c r="G52" s="17">
        <f>[1]Monthly!BD52</f>
        <v>5</v>
      </c>
      <c r="H52" s="19">
        <f t="shared" si="1"/>
        <v>0.6</v>
      </c>
    </row>
    <row r="53" spans="1:8" x14ac:dyDescent="0.25">
      <c r="A53" s="14" t="s">
        <v>58</v>
      </c>
      <c r="B53" s="15"/>
      <c r="C53" s="16"/>
      <c r="D53" s="17">
        <f>[1]Monthly!CB53</f>
        <v>0</v>
      </c>
      <c r="E53" s="17">
        <f>[1]Fiscal!H51</f>
        <v>0</v>
      </c>
      <c r="F53" s="17">
        <f>[1]Monthly!BP53</f>
        <v>31</v>
      </c>
      <c r="G53" s="17">
        <f>[1]Monthly!BD53</f>
        <v>23</v>
      </c>
      <c r="H53" s="19">
        <f t="shared" si="1"/>
        <v>-1</v>
      </c>
    </row>
    <row r="54" spans="1:8" x14ac:dyDescent="0.25">
      <c r="A54" s="14" t="s">
        <v>59</v>
      </c>
      <c r="B54" s="15"/>
      <c r="C54" s="16"/>
      <c r="D54" s="17">
        <f>[1]Monthly!CB54</f>
        <v>43</v>
      </c>
      <c r="E54" s="17">
        <f>[1]Fiscal!H52</f>
        <v>21</v>
      </c>
      <c r="F54" s="17">
        <f>[1]Monthly!BP54</f>
        <v>50</v>
      </c>
      <c r="G54" s="17">
        <f>[1]Monthly!BD54</f>
        <v>61</v>
      </c>
      <c r="H54" s="19">
        <f t="shared" si="1"/>
        <v>-0.29508196721311475</v>
      </c>
    </row>
    <row r="55" spans="1:8" hidden="1" x14ac:dyDescent="0.25">
      <c r="A55" s="21" t="s">
        <v>60</v>
      </c>
      <c r="B55" s="35"/>
      <c r="C55" s="36"/>
      <c r="D55" s="17">
        <f>[1]Monthly!CB55</f>
        <v>0</v>
      </c>
      <c r="E55" s="17">
        <f>[1]Fiscal!H53</f>
        <v>0</v>
      </c>
      <c r="F55" s="17">
        <f>[1]Monthly!BPI55</f>
        <v>0</v>
      </c>
      <c r="G55" s="17">
        <f>[1]Monthly!BDJ55</f>
        <v>0</v>
      </c>
      <c r="H55" s="19" t="e">
        <f t="shared" si="1"/>
        <v>#DIV/0!</v>
      </c>
    </row>
    <row r="56" spans="1:8" x14ac:dyDescent="0.25">
      <c r="A56" s="14" t="s">
        <v>61</v>
      </c>
      <c r="B56" s="15"/>
      <c r="C56" s="16"/>
      <c r="D56" s="17">
        <f>[1]Monthly!CB56</f>
        <v>0</v>
      </c>
      <c r="E56" s="17">
        <f>[1]Fiscal!H54</f>
        <v>585</v>
      </c>
      <c r="F56" s="17">
        <f>[1]Monthly!BP56</f>
        <v>4</v>
      </c>
      <c r="G56" s="17" t="str">
        <f>[1]Monthly!BD56</f>
        <v>unavailable</v>
      </c>
      <c r="H56" s="19"/>
    </row>
    <row r="57" spans="1:8" x14ac:dyDescent="0.25">
      <c r="A57" s="14" t="s">
        <v>62</v>
      </c>
      <c r="B57" s="15"/>
      <c r="C57" s="16"/>
      <c r="D57" s="17">
        <f>[1]Monthly!CB57</f>
        <v>1</v>
      </c>
      <c r="E57" s="17">
        <f>[1]Fiscal!H55</f>
        <v>0</v>
      </c>
      <c r="F57" s="17">
        <f>[1]Monthly!BP57</f>
        <v>0</v>
      </c>
      <c r="G57" s="17">
        <f>[1]Monthly!BD57</f>
        <v>0</v>
      </c>
      <c r="H57" s="19"/>
    </row>
    <row r="58" spans="1:8" hidden="1" x14ac:dyDescent="0.25">
      <c r="A58" s="21" t="s">
        <v>63</v>
      </c>
      <c r="B58" s="35"/>
      <c r="C58" s="36"/>
      <c r="D58" s="17">
        <f>[1]Monthly!CB59</f>
        <v>0</v>
      </c>
      <c r="E58" s="17">
        <f>[1]Fiscal!H56</f>
        <v>17</v>
      </c>
      <c r="F58" s="17">
        <f>[1]Monthly!BPI59</f>
        <v>0</v>
      </c>
      <c r="G58" s="17">
        <f>[1]Monthly!BDJ59</f>
        <v>0</v>
      </c>
      <c r="H58" s="19" t="e">
        <f t="shared" si="1"/>
        <v>#DIV/0!</v>
      </c>
    </row>
    <row r="59" spans="1:8" hidden="1" x14ac:dyDescent="0.25">
      <c r="A59" s="21" t="s">
        <v>64</v>
      </c>
      <c r="B59" s="35"/>
      <c r="C59" s="36"/>
      <c r="D59" s="17">
        <f>[1]Monthly!CB60</f>
        <v>0</v>
      </c>
      <c r="E59" s="17">
        <f>[1]Fiscal!H57</f>
        <v>55</v>
      </c>
      <c r="F59" s="17">
        <f>[1]Monthly!BPI60</f>
        <v>0</v>
      </c>
      <c r="G59" s="17">
        <f>[1]Monthly!BDJ60</f>
        <v>0</v>
      </c>
      <c r="H59" s="19" t="e">
        <f t="shared" si="1"/>
        <v>#DIV/0!</v>
      </c>
    </row>
    <row r="60" spans="1:8" x14ac:dyDescent="0.25">
      <c r="A60" s="14" t="s">
        <v>65</v>
      </c>
      <c r="B60" s="15"/>
      <c r="C60" s="16"/>
      <c r="D60" s="17">
        <f>[1]Monthly!CB62</f>
        <v>1411</v>
      </c>
      <c r="E60" s="17">
        <f>[1]Fiscal!H58</f>
        <v>0</v>
      </c>
      <c r="F60" s="17">
        <f>[1]Monthly!BP62</f>
        <v>315</v>
      </c>
      <c r="G60" s="17">
        <f>[1]Monthly!BD62</f>
        <v>0</v>
      </c>
      <c r="H60" s="19"/>
    </row>
    <row r="61" spans="1:8" x14ac:dyDescent="0.25">
      <c r="A61" s="14" t="s">
        <v>66</v>
      </c>
      <c r="B61" s="15"/>
      <c r="C61" s="16"/>
      <c r="D61" s="17">
        <f>[1]Monthly!CB63</f>
        <v>65</v>
      </c>
      <c r="E61" s="17">
        <f>[1]Fiscal!H59</f>
        <v>0</v>
      </c>
      <c r="F61" s="17">
        <f>[1]Monthly!BP63</f>
        <v>37</v>
      </c>
      <c r="G61" s="17">
        <f>[1]Monthly!BD63</f>
        <v>96</v>
      </c>
      <c r="H61" s="19">
        <f t="shared" si="1"/>
        <v>-0.32291666666666669</v>
      </c>
    </row>
    <row r="62" spans="1:8" x14ac:dyDescent="0.25">
      <c r="A62" s="14" t="s">
        <v>67</v>
      </c>
      <c r="B62" s="15"/>
      <c r="C62" s="16"/>
      <c r="D62" s="17">
        <f>[1]Monthly!CB64</f>
        <v>32</v>
      </c>
      <c r="E62" s="17">
        <f>[1]Fiscal!H60</f>
        <v>0</v>
      </c>
      <c r="F62" s="17">
        <f>[1]Monthly!BP64</f>
        <v>31</v>
      </c>
      <c r="G62" s="17">
        <f>[1]Monthly!BD64</f>
        <v>50</v>
      </c>
      <c r="H62" s="19">
        <f t="shared" si="1"/>
        <v>-0.36</v>
      </c>
    </row>
    <row r="63" spans="1:8" x14ac:dyDescent="0.25">
      <c r="A63" s="14" t="s">
        <v>68</v>
      </c>
      <c r="B63" s="15"/>
      <c r="C63" s="16"/>
      <c r="D63" s="17">
        <f>[1]Monthly!CB65</f>
        <v>117</v>
      </c>
      <c r="E63" s="17">
        <f>[1]Fiscal!H61</f>
        <v>0</v>
      </c>
      <c r="F63" s="17">
        <f>[1]Monthly!BP65</f>
        <v>163</v>
      </c>
      <c r="G63" s="17">
        <f>[1]Monthly!BD65</f>
        <v>67</v>
      </c>
      <c r="H63" s="19">
        <f t="shared" si="1"/>
        <v>0.74626865671641796</v>
      </c>
    </row>
    <row r="64" spans="1:8" x14ac:dyDescent="0.25">
      <c r="A64" s="21"/>
      <c r="B64" s="22"/>
      <c r="C64" s="22" t="s">
        <v>26</v>
      </c>
      <c r="D64" s="24">
        <f>SUM(D24:D63)</f>
        <v>4488</v>
      </c>
      <c r="E64" s="24">
        <f>SUM(E24:E63)-485</f>
        <v>20082</v>
      </c>
      <c r="F64" s="24">
        <f>SUM(F24:F63)</f>
        <v>1924</v>
      </c>
      <c r="G64" s="24">
        <f>SUM(G24:G63)</f>
        <v>2523</v>
      </c>
      <c r="H64" s="19">
        <f t="shared" si="1"/>
        <v>0.7788347205707491</v>
      </c>
    </row>
    <row r="65" spans="1:8" x14ac:dyDescent="0.25">
      <c r="A65" s="42"/>
      <c r="B65" s="43"/>
      <c r="C65" s="43" t="s">
        <v>69</v>
      </c>
      <c r="D65" s="24">
        <f>SUM(D64,D20)</f>
        <v>60391</v>
      </c>
      <c r="E65" s="24">
        <f>SUM(E64,E20)</f>
        <v>370517</v>
      </c>
      <c r="F65" s="25">
        <f>SUM(F64,F20)</f>
        <v>30681</v>
      </c>
      <c r="G65" s="25">
        <f>SUM(G64,G20)</f>
        <v>61855</v>
      </c>
      <c r="H65" s="19">
        <f t="shared" si="1"/>
        <v>-2.3668256406111067E-2</v>
      </c>
    </row>
    <row r="66" spans="1:8" x14ac:dyDescent="0.25">
      <c r="A66" s="44"/>
      <c r="B66" s="44"/>
      <c r="C66" s="44"/>
      <c r="D66" s="44"/>
      <c r="E66" s="44"/>
      <c r="F66" s="45"/>
      <c r="G66" s="45"/>
      <c r="H66" s="44"/>
    </row>
    <row r="67" spans="1:8" x14ac:dyDescent="0.25">
      <c r="A67" s="4"/>
      <c r="B67" s="4"/>
      <c r="C67" s="11"/>
      <c r="D67" s="8" t="s">
        <v>3</v>
      </c>
      <c r="E67" s="8" t="s">
        <v>4</v>
      </c>
      <c r="F67" s="9" t="s">
        <v>5</v>
      </c>
      <c r="G67" s="9" t="s">
        <v>5</v>
      </c>
      <c r="H67" s="10" t="s">
        <v>6</v>
      </c>
    </row>
    <row r="68" spans="1:8" x14ac:dyDescent="0.25">
      <c r="A68" s="2" t="s">
        <v>70</v>
      </c>
      <c r="B68" s="4"/>
      <c r="C68" s="11"/>
      <c r="D68" s="8" t="s">
        <v>7</v>
      </c>
      <c r="E68" s="8" t="s">
        <v>8</v>
      </c>
      <c r="F68" s="9" t="s">
        <v>9</v>
      </c>
      <c r="G68" s="8">
        <v>2019</v>
      </c>
      <c r="H68" s="8" t="s">
        <v>10</v>
      </c>
    </row>
    <row r="69" spans="1:8" x14ac:dyDescent="0.25">
      <c r="A69" s="14" t="s">
        <v>71</v>
      </c>
      <c r="B69" s="15"/>
      <c r="C69" s="16"/>
      <c r="D69" s="46">
        <f>[1]Monthly!CB71</f>
        <v>5122</v>
      </c>
      <c r="E69" s="17">
        <f>[1]Fiscal!H71</f>
        <v>31313</v>
      </c>
      <c r="F69" s="17">
        <f>[1]Monthly!BP71</f>
        <v>4661</v>
      </c>
      <c r="G69" s="17">
        <f>[1]Monthly!BD71</f>
        <v>4710</v>
      </c>
      <c r="H69" s="19">
        <f t="shared" ref="H69:H77" si="2">(+D69-G69)/G69</f>
        <v>8.747346072186836E-2</v>
      </c>
    </row>
    <row r="70" spans="1:8" x14ac:dyDescent="0.25">
      <c r="A70" s="14" t="s">
        <v>72</v>
      </c>
      <c r="B70" s="15"/>
      <c r="C70" s="16"/>
      <c r="D70" s="46">
        <f>[1]Monthly!CB72</f>
        <v>40</v>
      </c>
      <c r="E70" s="17">
        <f>[1]Fiscal!H72</f>
        <v>250</v>
      </c>
      <c r="F70" s="17">
        <f>[1]Monthly!BP72</f>
        <v>32</v>
      </c>
      <c r="G70" s="17">
        <f>[1]Monthly!BD72</f>
        <v>53</v>
      </c>
      <c r="H70" s="19">
        <f t="shared" si="2"/>
        <v>-0.24528301886792453</v>
      </c>
    </row>
    <row r="71" spans="1:8" x14ac:dyDescent="0.25">
      <c r="A71" s="14" t="s">
        <v>73</v>
      </c>
      <c r="B71" s="15"/>
      <c r="C71" s="16"/>
      <c r="D71" s="46">
        <f>[1]Monthly!CB73</f>
        <v>139</v>
      </c>
      <c r="E71" s="17">
        <f>[1]Fiscal!H73</f>
        <v>955</v>
      </c>
      <c r="F71" s="17">
        <f>[1]Monthly!BP73</f>
        <v>133</v>
      </c>
      <c r="G71" s="17">
        <f>[1]Monthly!BD73</f>
        <v>95</v>
      </c>
      <c r="H71" s="19">
        <f t="shared" si="2"/>
        <v>0.4631578947368421</v>
      </c>
    </row>
    <row r="72" spans="1:8" x14ac:dyDescent="0.25">
      <c r="A72" s="14" t="s">
        <v>74</v>
      </c>
      <c r="B72" s="15"/>
      <c r="C72" s="16"/>
      <c r="D72" s="46">
        <f>[1]Monthly!CB74</f>
        <v>97</v>
      </c>
      <c r="E72" s="17">
        <f>[1]Fiscal!H74</f>
        <v>845</v>
      </c>
      <c r="F72" s="17">
        <f>[1]Monthly!BP74</f>
        <v>128</v>
      </c>
      <c r="G72" s="17">
        <f>[1]Monthly!BD74</f>
        <v>143</v>
      </c>
      <c r="H72" s="19">
        <f t="shared" si="2"/>
        <v>-0.32167832167832167</v>
      </c>
    </row>
    <row r="73" spans="1:8" x14ac:dyDescent="0.25">
      <c r="A73" s="14" t="s">
        <v>75</v>
      </c>
      <c r="B73" s="15"/>
      <c r="C73" s="16"/>
      <c r="D73" s="46">
        <f>[1]Monthly!CB75</f>
        <v>84</v>
      </c>
      <c r="E73" s="17">
        <f>[1]Fiscal!H75</f>
        <v>170</v>
      </c>
      <c r="F73" s="17">
        <f>[1]Monthly!BP75</f>
        <v>23</v>
      </c>
      <c r="G73" s="17">
        <f>[1]Monthly!BD75</f>
        <v>23</v>
      </c>
      <c r="H73" s="19">
        <f t="shared" si="2"/>
        <v>2.652173913043478</v>
      </c>
    </row>
    <row r="74" spans="1:8" x14ac:dyDescent="0.25">
      <c r="A74" s="14" t="s">
        <v>76</v>
      </c>
      <c r="B74" s="15"/>
      <c r="C74" s="16"/>
      <c r="D74" s="46">
        <f>[1]Monthly!CB76</f>
        <v>59</v>
      </c>
      <c r="E74" s="17">
        <f>[1]Fiscal!H76</f>
        <v>270</v>
      </c>
      <c r="F74" s="17">
        <f>[1]Monthly!BP76</f>
        <v>39</v>
      </c>
      <c r="G74" s="17">
        <f>[1]Monthly!BD76</f>
        <v>50</v>
      </c>
      <c r="H74" s="19">
        <f t="shared" si="2"/>
        <v>0.18</v>
      </c>
    </row>
    <row r="75" spans="1:8" x14ac:dyDescent="0.25">
      <c r="A75" s="14" t="s">
        <v>77</v>
      </c>
      <c r="B75" s="15"/>
      <c r="C75" s="16"/>
      <c r="D75" s="46">
        <f>[1]Monthly!CB77</f>
        <v>45</v>
      </c>
      <c r="E75" s="17">
        <f>[1]Fiscal!H77</f>
        <v>397</v>
      </c>
      <c r="F75" s="17">
        <f>[1]Monthly!BP77</f>
        <v>53</v>
      </c>
      <c r="G75" s="17">
        <f>[1]Monthly!BD77</f>
        <v>62</v>
      </c>
      <c r="H75" s="19">
        <f t="shared" si="2"/>
        <v>-0.27419354838709675</v>
      </c>
    </row>
    <row r="76" spans="1:8" x14ac:dyDescent="0.25">
      <c r="A76" s="14" t="s">
        <v>78</v>
      </c>
      <c r="B76" s="15"/>
      <c r="C76" s="16"/>
      <c r="D76" s="46">
        <f>[1]Monthly!CB78</f>
        <v>0</v>
      </c>
      <c r="E76" s="17">
        <f>[1]Fiscal!H78</f>
        <v>0</v>
      </c>
      <c r="F76" s="17">
        <f>[1]Monthly!BP78</f>
        <v>0</v>
      </c>
      <c r="G76" s="17">
        <f>[1]Monthly!BD78</f>
        <v>11</v>
      </c>
      <c r="H76" s="19">
        <f t="shared" si="2"/>
        <v>-1</v>
      </c>
    </row>
    <row r="77" spans="1:8" x14ac:dyDescent="0.25">
      <c r="A77" s="42"/>
      <c r="B77" s="47"/>
      <c r="C77" s="48" t="s">
        <v>26</v>
      </c>
      <c r="D77" s="24">
        <f>SUM(D69:D76)</f>
        <v>5586</v>
      </c>
      <c r="E77" s="24">
        <f>SUM(E69:E76)</f>
        <v>34200</v>
      </c>
      <c r="F77" s="24">
        <f>SUM(F69:F76)</f>
        <v>5069</v>
      </c>
      <c r="G77" s="24">
        <f>SUM(G69:G76)</f>
        <v>5147</v>
      </c>
      <c r="H77" s="19">
        <f t="shared" si="2"/>
        <v>8.5292403341752476E-2</v>
      </c>
    </row>
    <row r="78" spans="1:8" x14ac:dyDescent="0.25">
      <c r="A78" s="4"/>
      <c r="B78" s="4"/>
      <c r="C78" s="11"/>
      <c r="D78" s="32"/>
      <c r="E78" s="32"/>
      <c r="F78" s="32"/>
      <c r="G78" s="32"/>
      <c r="H78" s="49"/>
    </row>
    <row r="79" spans="1:8" x14ac:dyDescent="0.25">
      <c r="A79" s="2" t="s">
        <v>79</v>
      </c>
      <c r="B79" s="4"/>
      <c r="C79" s="11"/>
      <c r="D79" s="8"/>
      <c r="E79" s="8"/>
      <c r="F79" s="9"/>
      <c r="G79" s="9"/>
      <c r="H79" s="8"/>
    </row>
    <row r="80" spans="1:8" x14ac:dyDescent="0.25">
      <c r="A80" s="14" t="s">
        <v>71</v>
      </c>
      <c r="B80" s="15"/>
      <c r="C80" s="16"/>
      <c r="D80" s="17">
        <f>[1]Monthly!CB80</f>
        <v>5158</v>
      </c>
      <c r="E80" s="17">
        <f>[1]Fiscal!H80</f>
        <v>32511</v>
      </c>
      <c r="F80" s="17">
        <f>[1]Monthly!BP80</f>
        <v>6193</v>
      </c>
      <c r="G80" s="17">
        <f>[1]Monthly!BD80</f>
        <v>5502</v>
      </c>
      <c r="H80" s="19">
        <f t="shared" ref="H80:H88" si="3">(+D80-G80)/G80</f>
        <v>-6.2522719011268629E-2</v>
      </c>
    </row>
    <row r="81" spans="1:8" x14ac:dyDescent="0.25">
      <c r="A81" s="14" t="s">
        <v>72</v>
      </c>
      <c r="B81" s="15"/>
      <c r="C81" s="16"/>
      <c r="D81" s="17">
        <f>[1]Monthly!CB81</f>
        <v>98</v>
      </c>
      <c r="E81" s="17">
        <f>[1]Fiscal!H81</f>
        <v>521</v>
      </c>
      <c r="F81" s="17">
        <f>[1]Monthly!BP81</f>
        <v>87</v>
      </c>
      <c r="G81" s="17">
        <f>[1]Monthly!BD81</f>
        <v>86</v>
      </c>
      <c r="H81" s="19">
        <f t="shared" si="3"/>
        <v>0.13953488372093023</v>
      </c>
    </row>
    <row r="82" spans="1:8" x14ac:dyDescent="0.25">
      <c r="A82" s="14" t="s">
        <v>73</v>
      </c>
      <c r="B82" s="15"/>
      <c r="C82" s="16"/>
      <c r="D82" s="17">
        <f>[1]Monthly!CB82</f>
        <v>58</v>
      </c>
      <c r="E82" s="17">
        <f>[1]Fiscal!H82</f>
        <v>403</v>
      </c>
      <c r="F82" s="17">
        <f>[1]Monthly!BP82</f>
        <v>65</v>
      </c>
      <c r="G82" s="17">
        <f>[1]Monthly!BD82</f>
        <v>124</v>
      </c>
      <c r="H82" s="19">
        <f t="shared" si="3"/>
        <v>-0.532258064516129</v>
      </c>
    </row>
    <row r="83" spans="1:8" x14ac:dyDescent="0.25">
      <c r="A83" s="14" t="s">
        <v>74</v>
      </c>
      <c r="B83" s="15"/>
      <c r="C83" s="16"/>
      <c r="D83" s="17">
        <f>[1]Monthly!CB83</f>
        <v>92</v>
      </c>
      <c r="E83" s="17">
        <f>[1]Fiscal!H83</f>
        <v>567</v>
      </c>
      <c r="F83" s="17">
        <f>[1]Monthly!BP83</f>
        <v>181</v>
      </c>
      <c r="G83" s="17">
        <f>[1]Monthly!BD83</f>
        <v>126</v>
      </c>
      <c r="H83" s="19">
        <f t="shared" si="3"/>
        <v>-0.26984126984126983</v>
      </c>
    </row>
    <row r="84" spans="1:8" x14ac:dyDescent="0.25">
      <c r="A84" s="14" t="s">
        <v>75</v>
      </c>
      <c r="B84" s="15"/>
      <c r="C84" s="16"/>
      <c r="D84" s="17">
        <f>[1]Monthly!CB84</f>
        <v>9</v>
      </c>
      <c r="E84" s="17">
        <f>[1]Fiscal!H84</f>
        <v>49</v>
      </c>
      <c r="F84" s="17">
        <f>[1]Monthly!BP84</f>
        <v>15</v>
      </c>
      <c r="G84" s="17">
        <f>[1]Monthly!BD84</f>
        <v>27</v>
      </c>
      <c r="H84" s="19">
        <f t="shared" si="3"/>
        <v>-0.66666666666666663</v>
      </c>
    </row>
    <row r="85" spans="1:8" x14ac:dyDescent="0.25">
      <c r="A85" s="14" t="s">
        <v>76</v>
      </c>
      <c r="B85" s="15"/>
      <c r="C85" s="16"/>
      <c r="D85" s="17">
        <f>[1]Monthly!CB85</f>
        <v>70</v>
      </c>
      <c r="E85" s="17">
        <f>[1]Fiscal!H85</f>
        <v>495</v>
      </c>
      <c r="F85" s="17">
        <f>[1]Monthly!BP85</f>
        <v>61</v>
      </c>
      <c r="G85" s="17">
        <f>[1]Monthly!BD85</f>
        <v>87</v>
      </c>
      <c r="H85" s="19">
        <f t="shared" si="3"/>
        <v>-0.19540229885057472</v>
      </c>
    </row>
    <row r="86" spans="1:8" x14ac:dyDescent="0.25">
      <c r="A86" s="14" t="s">
        <v>77</v>
      </c>
      <c r="B86" s="15"/>
      <c r="C86" s="16"/>
      <c r="D86" s="17">
        <f>[1]Monthly!CB86</f>
        <v>33</v>
      </c>
      <c r="E86" s="17">
        <f>[1]Fiscal!H86</f>
        <v>149</v>
      </c>
      <c r="F86" s="17">
        <f>[1]Monthly!BP86</f>
        <v>41</v>
      </c>
      <c r="G86" s="17">
        <f>[1]Monthly!BD86</f>
        <v>47</v>
      </c>
      <c r="H86" s="19">
        <f t="shared" si="3"/>
        <v>-0.2978723404255319</v>
      </c>
    </row>
    <row r="87" spans="1:8" x14ac:dyDescent="0.25">
      <c r="A87" s="14" t="s">
        <v>78</v>
      </c>
      <c r="B87" s="15"/>
      <c r="C87" s="16"/>
      <c r="D87" s="17">
        <f>[1]Monthly!CB87</f>
        <v>0</v>
      </c>
      <c r="E87" s="17">
        <f>[1]Fiscal!H87</f>
        <v>0</v>
      </c>
      <c r="F87" s="17">
        <f>[1]Monthly!BP87</f>
        <v>0</v>
      </c>
      <c r="G87" s="17">
        <f>[1]Monthly!BD87</f>
        <v>3</v>
      </c>
      <c r="H87" s="19">
        <f t="shared" si="3"/>
        <v>-1</v>
      </c>
    </row>
    <row r="88" spans="1:8" x14ac:dyDescent="0.25">
      <c r="A88" s="42"/>
      <c r="B88" s="47"/>
      <c r="C88" s="48" t="s">
        <v>26</v>
      </c>
      <c r="D88" s="24">
        <f>SUM(D80:D87)</f>
        <v>5518</v>
      </c>
      <c r="E88" s="24">
        <f>SUM(E80:E87)</f>
        <v>34695</v>
      </c>
      <c r="F88" s="24">
        <f>SUM(F80:F87)</f>
        <v>6643</v>
      </c>
      <c r="G88" s="24">
        <f>SUM(G80:G87)</f>
        <v>6002</v>
      </c>
      <c r="H88" s="19">
        <f t="shared" si="3"/>
        <v>-8.0639786737754085E-2</v>
      </c>
    </row>
    <row r="89" spans="1:8" x14ac:dyDescent="0.25">
      <c r="A89" s="4"/>
      <c r="B89" s="4"/>
      <c r="C89" s="11"/>
      <c r="D89" s="32"/>
      <c r="E89" s="32"/>
      <c r="F89" s="32"/>
      <c r="G89" s="32"/>
      <c r="H89" s="12"/>
    </row>
    <row r="90" spans="1:8" x14ac:dyDescent="0.25">
      <c r="A90" s="50" t="s">
        <v>80</v>
      </c>
      <c r="B90" s="15"/>
      <c r="C90" s="16"/>
      <c r="D90" s="17">
        <f>[1]Monthly!CB88</f>
        <v>9513</v>
      </c>
      <c r="E90" s="17">
        <f>[1]Fiscal!H88</f>
        <v>59862</v>
      </c>
      <c r="F90" s="17">
        <f>[1]Monthly!BP88</f>
        <v>10861</v>
      </c>
      <c r="G90" s="17">
        <f>[1]Monthly!BD88</f>
        <v>8957</v>
      </c>
      <c r="H90" s="19">
        <f>(+D90-G90)/G90</f>
        <v>6.2074355252874844E-2</v>
      </c>
    </row>
    <row r="91" spans="1:8" x14ac:dyDescent="0.25">
      <c r="A91" s="2"/>
      <c r="B91" s="4"/>
      <c r="C91" s="11"/>
      <c r="D91" s="32"/>
      <c r="E91" s="32"/>
      <c r="F91" s="32"/>
      <c r="G91" s="32"/>
      <c r="H91" s="49"/>
    </row>
    <row r="92" spans="1:8" x14ac:dyDescent="0.25">
      <c r="A92" s="2" t="s">
        <v>81</v>
      </c>
      <c r="B92" s="4"/>
      <c r="C92" s="11"/>
      <c r="D92" s="32"/>
      <c r="E92" s="51"/>
      <c r="F92" s="32"/>
      <c r="G92" s="32"/>
      <c r="H92" s="49"/>
    </row>
    <row r="93" spans="1:8" x14ac:dyDescent="0.25">
      <c r="A93" s="50" t="s">
        <v>82</v>
      </c>
      <c r="B93" s="15"/>
      <c r="C93" s="16"/>
      <c r="D93" s="46">
        <f>[1]Monthly!CB91</f>
        <v>20</v>
      </c>
      <c r="E93" s="46">
        <f>[1]Fiscal!H91</f>
        <v>99</v>
      </c>
      <c r="F93" s="17">
        <f>[1]Monthly!BP91</f>
        <v>12</v>
      </c>
      <c r="G93" s="17">
        <f>[1]Monthly!BD91</f>
        <v>24</v>
      </c>
      <c r="H93" s="19">
        <f t="shared" ref="H93:H102" si="4">(+D93-G93)/G93</f>
        <v>-0.16666666666666666</v>
      </c>
    </row>
    <row r="94" spans="1:8" x14ac:dyDescent="0.25">
      <c r="A94" s="52" t="s">
        <v>83</v>
      </c>
      <c r="B94" s="53"/>
      <c r="C94" s="54"/>
      <c r="D94" s="46">
        <f>[1]Monthly!CB92</f>
        <v>60</v>
      </c>
      <c r="E94" s="46">
        <f>[1]Fiscal!H92</f>
        <v>264</v>
      </c>
      <c r="F94" s="17">
        <f>[1]Monthly!BP92</f>
        <v>14</v>
      </c>
      <c r="G94" s="17">
        <f>[1]Monthly!BD92</f>
        <v>25</v>
      </c>
      <c r="H94" s="19">
        <f t="shared" si="4"/>
        <v>1.4</v>
      </c>
    </row>
    <row r="95" spans="1:8" x14ac:dyDescent="0.25">
      <c r="A95" s="52" t="s">
        <v>84</v>
      </c>
      <c r="B95" s="53"/>
      <c r="C95" s="54"/>
      <c r="D95" s="46">
        <f>[1]Monthly!CB93</f>
        <v>0</v>
      </c>
      <c r="E95" s="46">
        <f>[1]Fiscal!H93</f>
        <v>0</v>
      </c>
      <c r="F95" s="17">
        <f>[1]Monthly!BP93</f>
        <v>0</v>
      </c>
      <c r="G95" s="17">
        <f>[1]Monthly!BD93</f>
        <v>0</v>
      </c>
      <c r="H95" s="19"/>
    </row>
    <row r="96" spans="1:8" x14ac:dyDescent="0.25">
      <c r="A96" s="42" t="s">
        <v>85</v>
      </c>
      <c r="B96" s="53"/>
      <c r="C96" s="54"/>
      <c r="D96" s="46">
        <f>[1]Monthly!CB94</f>
        <v>0</v>
      </c>
      <c r="E96" s="46">
        <f>[1]Fiscal!H94</f>
        <v>0</v>
      </c>
      <c r="F96" s="17">
        <f>[1]Monthly!BP94</f>
        <v>0</v>
      </c>
      <c r="G96" s="17">
        <f>[1]Monthly!BD94</f>
        <v>0</v>
      </c>
      <c r="H96" s="19"/>
    </row>
    <row r="97" spans="1:8" x14ac:dyDescent="0.25">
      <c r="A97" s="21"/>
      <c r="B97" s="37"/>
      <c r="C97" s="55" t="s">
        <v>26</v>
      </c>
      <c r="D97" s="24">
        <f>SUM(D93:D96)</f>
        <v>80</v>
      </c>
      <c r="E97" s="24">
        <f>SUM(E93:E96)</f>
        <v>363</v>
      </c>
      <c r="F97" s="24">
        <f>SUM(F93:F96)</f>
        <v>26</v>
      </c>
      <c r="G97" s="24">
        <f>SUM(G93:G96)</f>
        <v>49</v>
      </c>
      <c r="H97" s="19">
        <f t="shared" si="4"/>
        <v>0.63265306122448983</v>
      </c>
    </row>
    <row r="98" spans="1:8" x14ac:dyDescent="0.25">
      <c r="A98" s="50" t="s">
        <v>86</v>
      </c>
      <c r="B98" s="39"/>
      <c r="C98" s="16"/>
      <c r="D98" s="46">
        <f>[1]Monthly!CB95</f>
        <v>14</v>
      </c>
      <c r="E98" s="46">
        <f>[1]Fiscal!H96</f>
        <v>225</v>
      </c>
      <c r="F98" s="17">
        <f>[1]Monthly!BP95</f>
        <v>3</v>
      </c>
      <c r="G98" s="17">
        <f>[1]Monthly!BD95</f>
        <v>18</v>
      </c>
      <c r="H98" s="19">
        <f t="shared" si="4"/>
        <v>-0.22222222222222221</v>
      </c>
    </row>
    <row r="99" spans="1:8" x14ac:dyDescent="0.25">
      <c r="A99" s="52" t="s">
        <v>83</v>
      </c>
      <c r="B99" s="47"/>
      <c r="C99" s="54"/>
      <c r="D99" s="46">
        <f>[1]Monthly!CB96</f>
        <v>36</v>
      </c>
      <c r="E99" s="46">
        <f>[1]Fiscal!H97</f>
        <v>14</v>
      </c>
      <c r="F99" s="17">
        <f>[1]Monthly!BP96</f>
        <v>13</v>
      </c>
      <c r="G99" s="17">
        <f>[1]Monthly!BD96</f>
        <v>27</v>
      </c>
      <c r="H99" s="19">
        <f t="shared" si="4"/>
        <v>0.33333333333333331</v>
      </c>
    </row>
    <row r="100" spans="1:8" x14ac:dyDescent="0.25">
      <c r="A100" s="52" t="s">
        <v>84</v>
      </c>
      <c r="B100" s="53"/>
      <c r="C100" s="54"/>
      <c r="D100" s="46">
        <f>[1]Monthly!CB97</f>
        <v>4</v>
      </c>
      <c r="E100" s="46">
        <f>[1]Fiscal!H98</f>
        <v>13</v>
      </c>
      <c r="F100" s="17">
        <f>[1]Monthly!BP97</f>
        <v>1</v>
      </c>
      <c r="G100" s="17">
        <f>[1]Monthly!BD97</f>
        <v>1</v>
      </c>
      <c r="H100" s="19">
        <f t="shared" si="4"/>
        <v>3</v>
      </c>
    </row>
    <row r="101" spans="1:8" x14ac:dyDescent="0.25">
      <c r="A101" s="52" t="s">
        <v>85</v>
      </c>
      <c r="B101" s="53"/>
      <c r="C101" s="54"/>
      <c r="D101" s="46">
        <f>[1]Monthly!CB98</f>
        <v>4</v>
      </c>
      <c r="E101" s="46">
        <f>[1]Fiscal!H99</f>
        <v>0</v>
      </c>
      <c r="F101" s="17">
        <f>[1]Monthly!BP98</f>
        <v>0</v>
      </c>
      <c r="G101" s="17">
        <f>[1]Monthly!BD98</f>
        <v>1</v>
      </c>
      <c r="H101" s="19">
        <f t="shared" si="4"/>
        <v>3</v>
      </c>
    </row>
    <row r="102" spans="1:8" x14ac:dyDescent="0.25">
      <c r="A102" s="42"/>
      <c r="B102" s="53"/>
      <c r="C102" s="48" t="s">
        <v>26</v>
      </c>
      <c r="D102" s="24">
        <f>SUM(D98:D101)</f>
        <v>58</v>
      </c>
      <c r="E102" s="24">
        <f>SUM(E98:E101)</f>
        <v>252</v>
      </c>
      <c r="F102" s="24">
        <f>SUM(F98:F101)</f>
        <v>17</v>
      </c>
      <c r="G102" s="24">
        <f>SUM(G98:G101)</f>
        <v>47</v>
      </c>
      <c r="H102" s="19">
        <f t="shared" si="4"/>
        <v>0.23404255319148937</v>
      </c>
    </row>
    <row r="103" spans="1:8" x14ac:dyDescent="0.25">
      <c r="A103" s="4"/>
      <c r="B103" s="4"/>
      <c r="C103" s="11"/>
      <c r="D103" s="32"/>
      <c r="E103" s="32"/>
      <c r="F103" s="32"/>
      <c r="G103" s="32"/>
      <c r="H103" s="12"/>
    </row>
    <row r="104" spans="1:8" x14ac:dyDescent="0.25">
      <c r="A104" s="2" t="s">
        <v>87</v>
      </c>
      <c r="B104" s="4"/>
      <c r="C104" s="11"/>
      <c r="D104" s="32"/>
      <c r="E104" s="51"/>
      <c r="F104" s="32"/>
      <c r="G104" s="32"/>
      <c r="H104" s="12"/>
    </row>
    <row r="105" spans="1:8" x14ac:dyDescent="0.25">
      <c r="A105" s="14" t="s">
        <v>88</v>
      </c>
      <c r="B105" s="15"/>
      <c r="C105" s="16"/>
      <c r="D105" s="17">
        <f>[1]Monthly!CB101</f>
        <v>0</v>
      </c>
      <c r="E105" s="46">
        <f>[1]Fiscal!H101</f>
        <v>0</v>
      </c>
      <c r="F105" s="17">
        <f>[1]Monthly!BP101</f>
        <v>0</v>
      </c>
      <c r="G105" s="17">
        <f>[1]Monthly!BD101</f>
        <v>1508</v>
      </c>
      <c r="H105" s="19">
        <f t="shared" ref="H105:H118" si="5">(+D105-G105)/G105</f>
        <v>-1</v>
      </c>
    </row>
    <row r="106" spans="1:8" x14ac:dyDescent="0.25">
      <c r="A106" s="42" t="s">
        <v>89</v>
      </c>
      <c r="B106" s="47"/>
      <c r="C106" s="54"/>
      <c r="D106" s="17">
        <f>[1]Monthly!CB102</f>
        <v>773</v>
      </c>
      <c r="E106" s="46">
        <f>[1]Fiscal!H102</f>
        <v>4439</v>
      </c>
      <c r="F106" s="17">
        <f>[1]Monthly!BP102</f>
        <v>0</v>
      </c>
      <c r="G106" s="17">
        <f>[1]Monthly!BD102</f>
        <v>764</v>
      </c>
      <c r="H106" s="19">
        <f t="shared" si="5"/>
        <v>1.1780104712041885E-2</v>
      </c>
    </row>
    <row r="107" spans="1:8" x14ac:dyDescent="0.25">
      <c r="A107" s="42" t="s">
        <v>90</v>
      </c>
      <c r="B107" s="47"/>
      <c r="C107" s="54"/>
      <c r="D107" s="17">
        <f>[1]Monthly!CB103</f>
        <v>0</v>
      </c>
      <c r="E107" s="46">
        <f>[1]Fiscal!H103</f>
        <v>0</v>
      </c>
      <c r="F107" s="17">
        <f>[1]Monthly!BP103</f>
        <v>0</v>
      </c>
      <c r="G107" s="17">
        <f>[1]Monthly!BD103</f>
        <v>118</v>
      </c>
      <c r="H107" s="19">
        <f t="shared" si="5"/>
        <v>-1</v>
      </c>
    </row>
    <row r="108" spans="1:8" x14ac:dyDescent="0.25">
      <c r="A108" s="42" t="s">
        <v>91</v>
      </c>
      <c r="B108" s="47"/>
      <c r="C108" s="54"/>
      <c r="D108" s="17">
        <f>[1]Monthly!CB104</f>
        <v>64</v>
      </c>
      <c r="E108" s="46">
        <f>[1]Fiscal!H104</f>
        <v>347</v>
      </c>
      <c r="F108" s="17">
        <f>[1]Monthly!BP104</f>
        <v>0</v>
      </c>
      <c r="G108" s="17">
        <f>[1]Monthly!BD104</f>
        <v>98</v>
      </c>
      <c r="H108" s="19">
        <f t="shared" si="5"/>
        <v>-0.34693877551020408</v>
      </c>
    </row>
    <row r="109" spans="1:8" x14ac:dyDescent="0.25">
      <c r="A109" s="42" t="s">
        <v>92</v>
      </c>
      <c r="B109" s="47"/>
      <c r="C109" s="54"/>
      <c r="D109" s="17">
        <f>[1]Monthly!CB105</f>
        <v>179</v>
      </c>
      <c r="E109" s="46">
        <f>[1]Fiscal!H105</f>
        <v>454</v>
      </c>
      <c r="F109" s="17">
        <f>[1]Monthly!BP105</f>
        <v>0</v>
      </c>
      <c r="G109" s="17">
        <f>[1]Monthly!BD105</f>
        <v>134</v>
      </c>
      <c r="H109" s="19">
        <f t="shared" si="5"/>
        <v>0.33582089552238809</v>
      </c>
    </row>
    <row r="110" spans="1:8" x14ac:dyDescent="0.25">
      <c r="A110" s="42" t="s">
        <v>93</v>
      </c>
      <c r="B110" s="47"/>
      <c r="C110" s="54"/>
      <c r="D110" s="17" t="str">
        <f>[1]Monthly!CB106</f>
        <v>unavailable</v>
      </c>
      <c r="E110" s="46">
        <f>[1]Fiscal!H106</f>
        <v>207708</v>
      </c>
      <c r="F110" s="17">
        <f>[1]Monthly!BP106</f>
        <v>0</v>
      </c>
      <c r="G110" s="17" t="str">
        <f>[1]Monthly!BD106</f>
        <v>unavailable</v>
      </c>
      <c r="H110" s="19"/>
    </row>
    <row r="111" spans="1:8" x14ac:dyDescent="0.25">
      <c r="A111" s="42" t="s">
        <v>94</v>
      </c>
      <c r="B111" s="47"/>
      <c r="C111" s="54"/>
      <c r="D111" s="17">
        <f>[1]Monthly!CB107</f>
        <v>4</v>
      </c>
      <c r="E111" s="46">
        <f>[1]Fiscal!H107</f>
        <v>16</v>
      </c>
      <c r="F111" s="17">
        <f>[1]Monthly!BP107</f>
        <v>0</v>
      </c>
      <c r="G111" s="17">
        <f>[1]Monthly!BD107</f>
        <v>9</v>
      </c>
      <c r="H111" s="19">
        <f t="shared" si="5"/>
        <v>-0.55555555555555558</v>
      </c>
    </row>
    <row r="112" spans="1:8" x14ac:dyDescent="0.25">
      <c r="A112" s="42" t="s">
        <v>95</v>
      </c>
      <c r="B112" s="47"/>
      <c r="C112" s="54"/>
      <c r="D112" s="17">
        <f>[1]Monthly!CB108</f>
        <v>1</v>
      </c>
      <c r="E112" s="46">
        <f>[1]Fiscal!H108</f>
        <v>14</v>
      </c>
      <c r="F112" s="17">
        <f>[1]Monthly!BP108</f>
        <v>0</v>
      </c>
      <c r="G112" s="17">
        <f>[1]Monthly!BD108</f>
        <v>21</v>
      </c>
      <c r="H112" s="19">
        <f t="shared" si="5"/>
        <v>-0.95238095238095233</v>
      </c>
    </row>
    <row r="113" spans="1:8" x14ac:dyDescent="0.25">
      <c r="A113" s="42" t="s">
        <v>96</v>
      </c>
      <c r="B113" s="47"/>
      <c r="C113" s="54"/>
      <c r="D113" s="17">
        <f>[1]Monthly!CB109</f>
        <v>12</v>
      </c>
      <c r="E113" s="46">
        <f>[1]Fiscal!H109</f>
        <v>88</v>
      </c>
      <c r="F113" s="17">
        <f>[1]Monthly!BP109</f>
        <v>3</v>
      </c>
      <c r="G113" s="17">
        <f>[1]Monthly!BD109</f>
        <v>26</v>
      </c>
      <c r="H113" s="19">
        <f t="shared" si="5"/>
        <v>-0.53846153846153844</v>
      </c>
    </row>
    <row r="114" spans="1:8" x14ac:dyDescent="0.25">
      <c r="A114" s="42" t="s">
        <v>75</v>
      </c>
      <c r="B114" s="47"/>
      <c r="C114" s="54"/>
      <c r="D114" s="17">
        <f>[1]Monthly!CB110</f>
        <v>5</v>
      </c>
      <c r="E114" s="46">
        <f>[1]Fiscal!H110</f>
        <v>6</v>
      </c>
      <c r="F114" s="17">
        <f>[1]Monthly!BP110</f>
        <v>0</v>
      </c>
      <c r="G114" s="17">
        <f>[1]Monthly!BD110</f>
        <v>6</v>
      </c>
      <c r="H114" s="19">
        <f t="shared" si="5"/>
        <v>-0.16666666666666666</v>
      </c>
    </row>
    <row r="115" spans="1:8" x14ac:dyDescent="0.25">
      <c r="A115" s="42" t="s">
        <v>76</v>
      </c>
      <c r="B115" s="47"/>
      <c r="C115" s="54"/>
      <c r="D115" s="17">
        <f>[1]Monthly!CB111</f>
        <v>16</v>
      </c>
      <c r="E115" s="46">
        <f>[1]Fiscal!H111</f>
        <v>67</v>
      </c>
      <c r="F115" s="17">
        <f>[1]Monthly!BP111</f>
        <v>0</v>
      </c>
      <c r="G115" s="17">
        <f>[1]Monthly!BD111</f>
        <v>8</v>
      </c>
      <c r="H115" s="19">
        <f t="shared" si="5"/>
        <v>1</v>
      </c>
    </row>
    <row r="116" spans="1:8" x14ac:dyDescent="0.25">
      <c r="A116" s="42" t="s">
        <v>77</v>
      </c>
      <c r="B116" s="47"/>
      <c r="C116" s="54"/>
      <c r="D116" s="17">
        <f>[1]Monthly!CB112</f>
        <v>15</v>
      </c>
      <c r="E116" s="46">
        <f>[1]Fiscal!H112</f>
        <v>120</v>
      </c>
      <c r="F116" s="17">
        <f>[1]Monthly!BP112</f>
        <v>18</v>
      </c>
      <c r="G116" s="17">
        <f>[1]Monthly!BD112</f>
        <v>29</v>
      </c>
      <c r="H116" s="19">
        <f t="shared" si="5"/>
        <v>-0.48275862068965519</v>
      </c>
    </row>
    <row r="117" spans="1:8" x14ac:dyDescent="0.25">
      <c r="A117" s="42" t="s">
        <v>78</v>
      </c>
      <c r="B117" s="47"/>
      <c r="C117" s="54"/>
      <c r="D117" s="17">
        <f>[1]Monthly!CB113</f>
        <v>0</v>
      </c>
      <c r="E117" s="46">
        <f>[1]Fiscal!H113</f>
        <v>0</v>
      </c>
      <c r="F117" s="17">
        <f>[1]Monthly!BP113</f>
        <v>0</v>
      </c>
      <c r="G117" s="17">
        <f>[1]Monthly!BD113</f>
        <v>37</v>
      </c>
      <c r="H117" s="19">
        <f t="shared" si="5"/>
        <v>-1</v>
      </c>
    </row>
    <row r="118" spans="1:8" x14ac:dyDescent="0.25">
      <c r="A118" s="42"/>
      <c r="B118" s="43"/>
      <c r="C118" s="43" t="s">
        <v>26</v>
      </c>
      <c r="D118" s="24">
        <f>SUM(D105:D117)</f>
        <v>1069</v>
      </c>
      <c r="E118" s="24">
        <f>SUM(E105:E117)</f>
        <v>213259</v>
      </c>
      <c r="F118" s="24">
        <f>SUM(F105:F117)</f>
        <v>21</v>
      </c>
      <c r="G118" s="24">
        <f>SUM(G105:G117)</f>
        <v>2758</v>
      </c>
      <c r="H118" s="19">
        <f t="shared" si="5"/>
        <v>-0.61240029006526464</v>
      </c>
    </row>
    <row r="119" spans="1:8" x14ac:dyDescent="0.25">
      <c r="A119" s="4"/>
      <c r="B119" s="4"/>
      <c r="C119" s="11"/>
      <c r="D119" s="32"/>
      <c r="E119" s="32"/>
      <c r="F119" s="32"/>
      <c r="G119" s="32"/>
      <c r="H119" s="12"/>
    </row>
    <row r="120" spans="1:8" x14ac:dyDescent="0.25">
      <c r="A120" s="2" t="s">
        <v>97</v>
      </c>
      <c r="B120" s="4"/>
      <c r="C120" s="11"/>
      <c r="D120" s="32"/>
      <c r="E120" s="51"/>
      <c r="F120" s="32"/>
      <c r="G120" s="32"/>
      <c r="H120" s="12"/>
    </row>
    <row r="121" spans="1:8" x14ac:dyDescent="0.25">
      <c r="A121" s="14" t="s">
        <v>98</v>
      </c>
      <c r="B121" s="34"/>
      <c r="C121" s="16"/>
      <c r="D121" s="30">
        <f>[1]Monthly!CB117</f>
        <v>12951</v>
      </c>
      <c r="E121" s="46">
        <f>[1]Fiscal!H117</f>
        <v>64632</v>
      </c>
      <c r="F121" s="30">
        <f>[1]Monthly!BP117</f>
        <v>11293</v>
      </c>
      <c r="G121" s="30" t="str">
        <f>[1]Monthly!BD117</f>
        <v>unavailable</v>
      </c>
      <c r="H121" s="19"/>
    </row>
    <row r="122" spans="1:8" x14ac:dyDescent="0.25">
      <c r="A122" s="42" t="s">
        <v>99</v>
      </c>
      <c r="B122" s="47"/>
      <c r="C122" s="54"/>
      <c r="D122" s="30">
        <f>[1]Monthly!CB118</f>
        <v>6373</v>
      </c>
      <c r="E122" s="46">
        <f>[1]Fiscal!H118</f>
        <v>77833</v>
      </c>
      <c r="F122" s="30">
        <f>[1]Monthly!BP118</f>
        <v>8248</v>
      </c>
      <c r="G122" s="30" t="str">
        <f>[1]Monthly!BD118</f>
        <v>unavailable</v>
      </c>
      <c r="H122" s="19"/>
    </row>
    <row r="123" spans="1:8" x14ac:dyDescent="0.25">
      <c r="A123" s="42" t="s">
        <v>100</v>
      </c>
      <c r="B123" s="47"/>
      <c r="C123" s="54"/>
      <c r="D123" s="30">
        <f>[1]Monthly!CB119</f>
        <v>1</v>
      </c>
      <c r="E123" s="46">
        <f>[1]Fiscal!H119</f>
        <v>8</v>
      </c>
      <c r="F123" s="30">
        <f>[1]Monthly!BP119</f>
        <v>3</v>
      </c>
      <c r="G123" s="30">
        <f>[1]Monthly!BD119</f>
        <v>80</v>
      </c>
      <c r="H123" s="19">
        <f t="shared" ref="H123:H126" si="6">(+D123-G123)/G123</f>
        <v>-0.98750000000000004</v>
      </c>
    </row>
    <row r="124" spans="1:8" x14ac:dyDescent="0.25">
      <c r="A124" s="42" t="s">
        <v>101</v>
      </c>
      <c r="B124" s="47"/>
      <c r="C124" s="54"/>
      <c r="D124" s="30">
        <f>[1]Monthly!CB120</f>
        <v>32084</v>
      </c>
      <c r="E124" s="46">
        <f>[1]Fiscal!H120</f>
        <v>166949</v>
      </c>
      <c r="F124" s="30">
        <f>[1]Monthly!BP120</f>
        <v>0</v>
      </c>
      <c r="G124" s="30">
        <f>[1]Monthly!BD120</f>
        <v>29619</v>
      </c>
      <c r="H124" s="19">
        <f t="shared" si="6"/>
        <v>8.3223606468820696E-2</v>
      </c>
    </row>
    <row r="125" spans="1:8" x14ac:dyDescent="0.25">
      <c r="A125" s="42" t="s">
        <v>102</v>
      </c>
      <c r="B125" s="47"/>
      <c r="C125" s="54"/>
      <c r="D125" s="30">
        <f>[1]Monthly!CB121</f>
        <v>200</v>
      </c>
      <c r="E125" s="46">
        <f>[1]Fiscal!H121</f>
        <v>861</v>
      </c>
      <c r="F125" s="30">
        <f>[1]Monthly!BP121</f>
        <v>198</v>
      </c>
      <c r="G125" s="30">
        <f>[1]Monthly!BD121</f>
        <v>160</v>
      </c>
      <c r="H125" s="19">
        <f t="shared" si="6"/>
        <v>0.25</v>
      </c>
    </row>
    <row r="126" spans="1:8" x14ac:dyDescent="0.25">
      <c r="A126" s="42" t="s">
        <v>103</v>
      </c>
      <c r="B126" s="47"/>
      <c r="C126" s="54"/>
      <c r="D126" s="30">
        <f>[1]Monthly!CB122</f>
        <v>479</v>
      </c>
      <c r="E126" s="46">
        <f>[1]Fiscal!H122</f>
        <v>2384</v>
      </c>
      <c r="F126" s="30">
        <f>[1]Monthly!BP122</f>
        <v>175</v>
      </c>
      <c r="G126" s="30">
        <f>[1]Monthly!BD122</f>
        <v>614</v>
      </c>
      <c r="H126" s="19">
        <f t="shared" si="6"/>
        <v>-0.21986970684039087</v>
      </c>
    </row>
    <row r="127" spans="1:8" x14ac:dyDescent="0.25">
      <c r="A127" s="4"/>
      <c r="B127" s="4"/>
      <c r="C127" s="11"/>
      <c r="D127" s="32"/>
      <c r="E127" s="32"/>
      <c r="F127" s="32"/>
      <c r="G127" s="32"/>
      <c r="H127" s="12"/>
    </row>
    <row r="128" spans="1:8" x14ac:dyDescent="0.25">
      <c r="A128" s="2" t="s">
        <v>104</v>
      </c>
      <c r="B128" s="4"/>
      <c r="C128" s="11"/>
      <c r="D128" s="8" t="s">
        <v>3</v>
      </c>
      <c r="E128" s="8" t="s">
        <v>4</v>
      </c>
      <c r="F128" s="9" t="s">
        <v>5</v>
      </c>
      <c r="G128" s="9" t="s">
        <v>5</v>
      </c>
      <c r="H128" s="10" t="s">
        <v>6</v>
      </c>
    </row>
    <row r="129" spans="1:8" x14ac:dyDescent="0.25">
      <c r="A129" s="2" t="s">
        <v>105</v>
      </c>
      <c r="B129" s="4"/>
      <c r="C129" s="11"/>
      <c r="D129" s="8" t="s">
        <v>7</v>
      </c>
      <c r="E129" s="8" t="s">
        <v>8</v>
      </c>
      <c r="F129" s="9" t="s">
        <v>9</v>
      </c>
      <c r="G129" s="9">
        <v>2019</v>
      </c>
      <c r="H129" s="8" t="s">
        <v>10</v>
      </c>
    </row>
    <row r="130" spans="1:8" x14ac:dyDescent="0.25">
      <c r="A130" s="14" t="s">
        <v>106</v>
      </c>
      <c r="B130" s="15"/>
      <c r="C130" s="16"/>
      <c r="D130" s="17">
        <f>[1]Monthly!CB125</f>
        <v>0</v>
      </c>
      <c r="E130" s="46">
        <f>[1]Fiscal!H125</f>
        <v>823</v>
      </c>
      <c r="F130" s="17">
        <f>[1]Monthly!BP125</f>
        <v>0</v>
      </c>
      <c r="G130" s="17">
        <f>[1]Monthly!BD125</f>
        <v>390</v>
      </c>
      <c r="H130" s="19">
        <f t="shared" ref="H130:H143" si="7">(+D130-G130)/G130</f>
        <v>-1</v>
      </c>
    </row>
    <row r="131" spans="1:8" x14ac:dyDescent="0.25">
      <c r="A131" s="42" t="s">
        <v>107</v>
      </c>
      <c r="B131" s="47"/>
      <c r="C131" s="54"/>
      <c r="D131" s="17">
        <f>[1]Monthly!CB126</f>
        <v>0</v>
      </c>
      <c r="E131" s="46">
        <f>[1]Fiscal!H126</f>
        <v>0</v>
      </c>
      <c r="F131" s="17">
        <f>[1]Monthly!BP126</f>
        <v>0</v>
      </c>
      <c r="G131" s="17">
        <f>[1]Monthly!BD126</f>
        <v>622</v>
      </c>
      <c r="H131" s="19">
        <f t="shared" si="7"/>
        <v>-1</v>
      </c>
    </row>
    <row r="132" spans="1:8" x14ac:dyDescent="0.25">
      <c r="A132" s="42" t="s">
        <v>108</v>
      </c>
      <c r="B132" s="47"/>
      <c r="C132" s="54"/>
      <c r="D132" s="17">
        <f>[1]Monthly!CB127</f>
        <v>6999</v>
      </c>
      <c r="E132" s="46">
        <f>[1]Fiscal!H127</f>
        <v>46161</v>
      </c>
      <c r="F132" s="17">
        <f>[1]Monthly!BP127</f>
        <v>687</v>
      </c>
      <c r="G132" s="17">
        <f>[1]Monthly!BD127</f>
        <v>6593</v>
      </c>
      <c r="H132" s="19">
        <f t="shared" si="7"/>
        <v>6.1580464128621268E-2</v>
      </c>
    </row>
    <row r="133" spans="1:8" x14ac:dyDescent="0.25">
      <c r="A133" s="42" t="s">
        <v>109</v>
      </c>
      <c r="B133" s="47"/>
      <c r="C133" s="54"/>
      <c r="D133" s="17">
        <f>[1]Monthly!CB128</f>
        <v>862</v>
      </c>
      <c r="E133" s="46">
        <f>[1]Fiscal!H128</f>
        <v>5959</v>
      </c>
      <c r="F133" s="17">
        <f>[1]Monthly!BP128</f>
        <v>365</v>
      </c>
      <c r="G133" s="17">
        <f>[1]Monthly!BD128</f>
        <v>1240</v>
      </c>
      <c r="H133" s="19">
        <f t="shared" si="7"/>
        <v>-0.30483870967741933</v>
      </c>
    </row>
    <row r="134" spans="1:8" x14ac:dyDescent="0.25">
      <c r="A134" s="42" t="s">
        <v>72</v>
      </c>
      <c r="B134" s="47"/>
      <c r="C134" s="54"/>
      <c r="D134" s="17">
        <f>[1]Monthly!CB129</f>
        <v>46</v>
      </c>
      <c r="E134" s="46">
        <f>[1]Fiscal!H129</f>
        <v>400</v>
      </c>
      <c r="F134" s="17">
        <f>[1]Monthly!BP129</f>
        <v>9</v>
      </c>
      <c r="G134" s="17">
        <f>[1]Monthly!BD129</f>
        <v>118</v>
      </c>
      <c r="H134" s="19">
        <f t="shared" si="7"/>
        <v>-0.61016949152542377</v>
      </c>
    </row>
    <row r="135" spans="1:8" x14ac:dyDescent="0.25">
      <c r="A135" s="42" t="s">
        <v>73</v>
      </c>
      <c r="B135" s="47"/>
      <c r="C135" s="54"/>
      <c r="D135" s="17">
        <f>[1]Monthly!CB130</f>
        <v>12</v>
      </c>
      <c r="E135" s="46">
        <f>[1]Fiscal!H130</f>
        <v>51</v>
      </c>
      <c r="F135" s="17">
        <f>[1]Monthly!BP130</f>
        <v>0</v>
      </c>
      <c r="G135" s="17">
        <f>[1]Monthly!BD130</f>
        <v>22</v>
      </c>
      <c r="H135" s="19">
        <f t="shared" si="7"/>
        <v>-0.45454545454545453</v>
      </c>
    </row>
    <row r="136" spans="1:8" x14ac:dyDescent="0.25">
      <c r="A136" s="42" t="s">
        <v>74</v>
      </c>
      <c r="B136" s="47"/>
      <c r="C136" s="54"/>
      <c r="D136" s="17">
        <f>[1]Monthly!CB131</f>
        <v>31</v>
      </c>
      <c r="E136" s="46">
        <f>[1]Fiscal!H131</f>
        <v>125</v>
      </c>
      <c r="F136" s="17">
        <f>[1]Monthly!BP131</f>
        <v>34</v>
      </c>
      <c r="G136" s="17">
        <f>[1]Monthly!BD131</f>
        <v>67</v>
      </c>
      <c r="H136" s="19">
        <f t="shared" si="7"/>
        <v>-0.53731343283582089</v>
      </c>
    </row>
    <row r="137" spans="1:8" x14ac:dyDescent="0.25">
      <c r="A137" s="42" t="s">
        <v>75</v>
      </c>
      <c r="B137" s="47"/>
      <c r="C137" s="54"/>
      <c r="D137" s="17">
        <f>[1]Monthly!CB132</f>
        <v>5</v>
      </c>
      <c r="E137" s="46">
        <f>[1]Fiscal!H132</f>
        <v>37</v>
      </c>
      <c r="F137" s="17">
        <f>[1]Monthly!BP132</f>
        <v>0</v>
      </c>
      <c r="G137" s="17">
        <f>[1]Monthly!BD132</f>
        <v>12</v>
      </c>
      <c r="H137" s="19">
        <f t="shared" si="7"/>
        <v>-0.58333333333333337</v>
      </c>
    </row>
    <row r="138" spans="1:8" x14ac:dyDescent="0.25">
      <c r="A138" s="42" t="s">
        <v>76</v>
      </c>
      <c r="B138" s="47"/>
      <c r="C138" s="54"/>
      <c r="D138" s="17">
        <f>[1]Monthly!CB133</f>
        <v>27</v>
      </c>
      <c r="E138" s="46">
        <f>[1]Fiscal!H133</f>
        <v>156</v>
      </c>
      <c r="F138" s="17">
        <f>[1]Monthly!BP133</f>
        <v>9</v>
      </c>
      <c r="G138" s="17">
        <f>[1]Monthly!BD133</f>
        <v>19</v>
      </c>
      <c r="H138" s="19">
        <f t="shared" si="7"/>
        <v>0.42105263157894735</v>
      </c>
    </row>
    <row r="139" spans="1:8" x14ac:dyDescent="0.25">
      <c r="A139" s="42" t="s">
        <v>77</v>
      </c>
      <c r="B139" s="47"/>
      <c r="C139" s="54"/>
      <c r="D139" s="17">
        <f>[1]Monthly!CB134</f>
        <v>22</v>
      </c>
      <c r="E139" s="46">
        <f>[1]Fiscal!H134</f>
        <v>140</v>
      </c>
      <c r="F139" s="17">
        <f>[1]Monthly!BP134</f>
        <v>27</v>
      </c>
      <c r="G139" s="17">
        <f>[1]Monthly!BD134</f>
        <v>20</v>
      </c>
      <c r="H139" s="19">
        <f t="shared" si="7"/>
        <v>0.1</v>
      </c>
    </row>
    <row r="140" spans="1:8" x14ac:dyDescent="0.25">
      <c r="A140" s="42" t="s">
        <v>110</v>
      </c>
      <c r="B140" s="47"/>
      <c r="C140" s="54"/>
      <c r="D140" s="17">
        <f>[1]Monthly!CB135</f>
        <v>51</v>
      </c>
      <c r="E140" s="46">
        <f>[1]Fiscal!H135</f>
        <v>342</v>
      </c>
      <c r="F140" s="17">
        <f>[1]Monthly!BP135</f>
        <v>50</v>
      </c>
      <c r="G140" s="17">
        <f>[1]Monthly!BD135</f>
        <v>118</v>
      </c>
      <c r="H140" s="19">
        <f t="shared" si="7"/>
        <v>-0.56779661016949157</v>
      </c>
    </row>
    <row r="141" spans="1:8" x14ac:dyDescent="0.25">
      <c r="A141" s="42" t="s">
        <v>78</v>
      </c>
      <c r="B141" s="47"/>
      <c r="C141" s="54"/>
      <c r="D141" s="17">
        <f>[1]Monthly!CB136</f>
        <v>0</v>
      </c>
      <c r="E141" s="46">
        <f>[1]Fiscal!H136</f>
        <v>0</v>
      </c>
      <c r="F141" s="17">
        <f>[1]Monthly!BP136</f>
        <v>0</v>
      </c>
      <c r="G141" s="17">
        <f>[1]Monthly!BD136</f>
        <v>50</v>
      </c>
      <c r="H141" s="19">
        <f t="shared" si="7"/>
        <v>-1</v>
      </c>
    </row>
    <row r="142" spans="1:8" x14ac:dyDescent="0.25">
      <c r="A142" s="42" t="s">
        <v>111</v>
      </c>
      <c r="B142" s="47"/>
      <c r="C142" s="56"/>
      <c r="D142" s="17">
        <f>[1]Monthly!CB137</f>
        <v>0</v>
      </c>
      <c r="E142" s="46">
        <f>[1]Fiscal!H137</f>
        <v>242</v>
      </c>
      <c r="F142" s="17">
        <f>[1]Monthly!BP137</f>
        <v>0</v>
      </c>
      <c r="G142" s="17">
        <f>[1]Monthly!BD137</f>
        <v>0</v>
      </c>
      <c r="H142" s="19"/>
    </row>
    <row r="143" spans="1:8" x14ac:dyDescent="0.25">
      <c r="A143" s="42"/>
      <c r="B143" s="43"/>
      <c r="C143" s="43" t="s">
        <v>26</v>
      </c>
      <c r="D143" s="24">
        <f>+SUM(D130:D142)</f>
        <v>8055</v>
      </c>
      <c r="E143" s="24">
        <f>+SUM(E130:E142)</f>
        <v>54436</v>
      </c>
      <c r="F143" s="24">
        <f>+SUM(F130:F142)</f>
        <v>1181</v>
      </c>
      <c r="G143" s="24">
        <f>+SUM(G130:G142)</f>
        <v>9271</v>
      </c>
      <c r="H143" s="19">
        <f t="shared" si="7"/>
        <v>-0.13116168698090822</v>
      </c>
    </row>
    <row r="144" spans="1:8" x14ac:dyDescent="0.25">
      <c r="A144" s="35"/>
      <c r="B144" s="35"/>
      <c r="C144" s="57"/>
      <c r="D144" s="58"/>
      <c r="E144" s="58"/>
      <c r="F144" s="58"/>
      <c r="G144" s="58"/>
      <c r="H144" s="49"/>
    </row>
    <row r="145" spans="1:8" x14ac:dyDescent="0.25">
      <c r="A145" s="59" t="s">
        <v>112</v>
      </c>
      <c r="B145" s="35"/>
      <c r="C145" s="57"/>
      <c r="D145" s="58"/>
      <c r="E145" s="58"/>
      <c r="F145" s="58"/>
      <c r="G145" s="58"/>
      <c r="H145" s="49"/>
    </row>
    <row r="146" spans="1:8" x14ac:dyDescent="0.25">
      <c r="A146" s="14" t="s">
        <v>113</v>
      </c>
      <c r="B146" s="15"/>
      <c r="C146" s="16"/>
      <c r="D146" s="17">
        <f>[1]Monthly!CB141</f>
        <v>2</v>
      </c>
      <c r="E146" s="46">
        <f>[1]Fiscal!H141</f>
        <v>23</v>
      </c>
      <c r="F146" s="17">
        <f>[1]Monthly!BP141</f>
        <v>0</v>
      </c>
      <c r="G146" s="17">
        <f>[1]Monthly!BD141</f>
        <v>7</v>
      </c>
      <c r="H146" s="19">
        <f>(+D146-G146)/G146</f>
        <v>-0.7142857142857143</v>
      </c>
    </row>
    <row r="147" spans="1:8" x14ac:dyDescent="0.25">
      <c r="A147" s="42" t="s">
        <v>114</v>
      </c>
      <c r="B147" s="47"/>
      <c r="C147" s="54"/>
      <c r="D147" s="17">
        <f>[1]Monthly!CB142</f>
        <v>54</v>
      </c>
      <c r="E147" s="46">
        <f>[1]Fiscal!H142</f>
        <v>342</v>
      </c>
      <c r="F147" s="17">
        <f>[1]Monthly!BP142</f>
        <v>0</v>
      </c>
      <c r="G147" s="17">
        <f>[1]Monthly!BD142</f>
        <v>25</v>
      </c>
      <c r="H147" s="19">
        <f>(+D147-G147)/G147</f>
        <v>1.1599999999999999</v>
      </c>
    </row>
    <row r="148" spans="1:8" x14ac:dyDescent="0.25">
      <c r="A148" s="42" t="s">
        <v>115</v>
      </c>
      <c r="B148" s="47"/>
      <c r="C148" s="54"/>
      <c r="D148" s="17">
        <f>[1]Monthly!CB143</f>
        <v>93</v>
      </c>
      <c r="E148" s="46">
        <f>[1]Fiscal!H143</f>
        <v>467</v>
      </c>
      <c r="F148" s="17">
        <f>[1]Monthly!BP143</f>
        <v>0</v>
      </c>
      <c r="G148" s="17">
        <f>[1]Monthly!BD143</f>
        <v>48</v>
      </c>
      <c r="H148" s="19">
        <f>(+D148-G148)/G148</f>
        <v>0.9375</v>
      </c>
    </row>
    <row r="149" spans="1:8" x14ac:dyDescent="0.25">
      <c r="A149" s="4"/>
      <c r="B149" s="4"/>
      <c r="C149" s="11"/>
      <c r="D149" s="32"/>
      <c r="E149" s="32"/>
      <c r="F149" s="32"/>
      <c r="G149" s="32"/>
      <c r="H149" s="12"/>
    </row>
    <row r="150" spans="1:8" x14ac:dyDescent="0.25">
      <c r="A150" s="2" t="s">
        <v>116</v>
      </c>
      <c r="B150" s="4"/>
      <c r="C150" s="11"/>
      <c r="D150" s="8"/>
      <c r="E150" s="8"/>
      <c r="F150" s="9"/>
      <c r="G150" s="9"/>
      <c r="H150" s="8"/>
    </row>
    <row r="151" spans="1:8" x14ac:dyDescent="0.25">
      <c r="A151" s="60" t="s">
        <v>117</v>
      </c>
      <c r="B151" s="15"/>
      <c r="C151" s="16"/>
      <c r="D151" s="17">
        <f>[1]Monthly!CB146</f>
        <v>53</v>
      </c>
      <c r="E151" s="46">
        <f>[1]Fiscal!H146</f>
        <v>361</v>
      </c>
      <c r="F151" s="17">
        <f>[1]Monthly!BP146</f>
        <v>0</v>
      </c>
      <c r="G151" s="17">
        <f>[1]Monthly!BD146</f>
        <v>0</v>
      </c>
      <c r="H151" s="19"/>
    </row>
    <row r="152" spans="1:8" x14ac:dyDescent="0.25">
      <c r="A152" s="52" t="s">
        <v>118</v>
      </c>
      <c r="B152" s="47"/>
      <c r="C152" s="54"/>
      <c r="D152" s="17">
        <f>[1]Monthly!CB147</f>
        <v>49</v>
      </c>
      <c r="E152" s="46">
        <f>[1]Fiscal!H147</f>
        <v>314</v>
      </c>
      <c r="F152" s="17">
        <f>[1]Monthly!BP147</f>
        <v>0</v>
      </c>
      <c r="G152" s="17">
        <f>[1]Monthly!BD147</f>
        <v>37</v>
      </c>
      <c r="H152" s="19">
        <f>(+D152-G152)/G152</f>
        <v>0.32432432432432434</v>
      </c>
    </row>
    <row r="153" spans="1:8" x14ac:dyDescent="0.25">
      <c r="A153" s="4"/>
      <c r="B153" s="4"/>
      <c r="C153" s="11"/>
      <c r="D153" s="32"/>
      <c r="E153" s="32"/>
      <c r="F153" s="32"/>
      <c r="G153" s="32"/>
      <c r="H153" s="12"/>
    </row>
    <row r="154" spans="1:8" x14ac:dyDescent="0.25">
      <c r="A154" s="2" t="s">
        <v>119</v>
      </c>
      <c r="B154" s="4"/>
      <c r="C154" s="11"/>
      <c r="D154" s="32"/>
      <c r="E154" s="32"/>
      <c r="F154" s="32"/>
      <c r="G154" s="32"/>
      <c r="H154" s="12"/>
    </row>
    <row r="155" spans="1:8" x14ac:dyDescent="0.25">
      <c r="A155" s="14" t="s">
        <v>120</v>
      </c>
      <c r="B155" s="15"/>
      <c r="C155" s="16"/>
      <c r="D155" s="17">
        <f>[1]Monthly!CB150</f>
        <v>0</v>
      </c>
      <c r="E155" s="46">
        <f>[1]Fiscal!H150</f>
        <v>0</v>
      </c>
      <c r="F155" s="17">
        <f>[1]Monthly!BP150</f>
        <v>0</v>
      </c>
      <c r="G155" s="17">
        <f>[1]Monthly!BD150</f>
        <v>21223</v>
      </c>
      <c r="H155" s="19">
        <f t="shared" ref="H155:H163" si="8">(+D155-G155)/G155</f>
        <v>-1</v>
      </c>
    </row>
    <row r="156" spans="1:8" x14ac:dyDescent="0.25">
      <c r="A156" s="42" t="s">
        <v>72</v>
      </c>
      <c r="B156" s="47"/>
      <c r="C156" s="54"/>
      <c r="D156" s="17">
        <f>[1]Monthly!CB151</f>
        <v>115</v>
      </c>
      <c r="E156" s="46">
        <f>[1]Fiscal!H151</f>
        <v>693</v>
      </c>
      <c r="F156" s="17">
        <f>[1]Monthly!BP151</f>
        <v>0</v>
      </c>
      <c r="G156" s="17">
        <f>[1]Monthly!BD151</f>
        <v>1562</v>
      </c>
      <c r="H156" s="19">
        <f t="shared" si="8"/>
        <v>-0.92637644046094747</v>
      </c>
    </row>
    <row r="157" spans="1:8" x14ac:dyDescent="0.25">
      <c r="A157" s="42" t="s">
        <v>73</v>
      </c>
      <c r="B157" s="47"/>
      <c r="C157" s="54"/>
      <c r="D157" s="17">
        <f>[1]Monthly!CB152</f>
        <v>110</v>
      </c>
      <c r="E157" s="46">
        <f>[1]Fiscal!H152</f>
        <v>621</v>
      </c>
      <c r="F157" s="17">
        <f>[1]Monthly!BP152</f>
        <v>0</v>
      </c>
      <c r="G157" s="17">
        <f>[1]Monthly!BD152</f>
        <v>170</v>
      </c>
      <c r="H157" s="19">
        <f t="shared" si="8"/>
        <v>-0.35294117647058826</v>
      </c>
    </row>
    <row r="158" spans="1:8" x14ac:dyDescent="0.25">
      <c r="A158" s="42" t="s">
        <v>96</v>
      </c>
      <c r="B158" s="47"/>
      <c r="C158" s="54"/>
      <c r="D158" s="17">
        <f>[1]Monthly!CB153</f>
        <v>196</v>
      </c>
      <c r="E158" s="46">
        <f>[1]Fiscal!H153</f>
        <v>1500</v>
      </c>
      <c r="F158" s="17">
        <f>[1]Monthly!BP153</f>
        <v>74</v>
      </c>
      <c r="G158" s="17">
        <f>[1]Monthly!BD153</f>
        <v>545</v>
      </c>
      <c r="H158" s="19">
        <f t="shared" si="8"/>
        <v>-0.6403669724770642</v>
      </c>
    </row>
    <row r="159" spans="1:8" x14ac:dyDescent="0.25">
      <c r="A159" s="42" t="s">
        <v>75</v>
      </c>
      <c r="B159" s="47"/>
      <c r="C159" s="54"/>
      <c r="D159" s="17">
        <f>[1]Monthly!CB154</f>
        <v>25</v>
      </c>
      <c r="E159" s="46">
        <f>[1]Fiscal!H154</f>
        <v>199</v>
      </c>
      <c r="F159" s="17">
        <f>[1]Monthly!BP154</f>
        <v>0</v>
      </c>
      <c r="G159" s="17">
        <f>[1]Monthly!BD154</f>
        <v>313</v>
      </c>
      <c r="H159" s="19">
        <f t="shared" si="8"/>
        <v>-0.92012779552715651</v>
      </c>
    </row>
    <row r="160" spans="1:8" x14ac:dyDescent="0.25">
      <c r="A160" s="42" t="s">
        <v>121</v>
      </c>
      <c r="B160" s="47"/>
      <c r="C160" s="54"/>
      <c r="D160" s="17">
        <f>[1]Monthly!CB155</f>
        <v>109</v>
      </c>
      <c r="E160" s="46">
        <f>[1]Fiscal!H155</f>
        <v>795</v>
      </c>
      <c r="F160" s="17">
        <f>[1]Monthly!BP155</f>
        <v>0</v>
      </c>
      <c r="G160" s="17">
        <f>[1]Monthly!BD155</f>
        <v>180</v>
      </c>
      <c r="H160" s="19">
        <f t="shared" si="8"/>
        <v>-0.39444444444444443</v>
      </c>
    </row>
    <row r="161" spans="1:8" x14ac:dyDescent="0.25">
      <c r="A161" s="42" t="s">
        <v>77</v>
      </c>
      <c r="B161" s="47"/>
      <c r="C161" s="54"/>
      <c r="D161" s="17">
        <f>[1]Monthly!CB156</f>
        <v>120</v>
      </c>
      <c r="E161" s="46">
        <f>[1]Fiscal!H156</f>
        <v>938</v>
      </c>
      <c r="F161" s="17">
        <f>[1]Monthly!BP156</f>
        <v>70</v>
      </c>
      <c r="G161" s="17">
        <f>[1]Monthly!BD156</f>
        <v>205</v>
      </c>
      <c r="H161" s="19">
        <f t="shared" si="8"/>
        <v>-0.41463414634146339</v>
      </c>
    </row>
    <row r="162" spans="1:8" x14ac:dyDescent="0.25">
      <c r="A162" s="42" t="s">
        <v>78</v>
      </c>
      <c r="B162" s="47"/>
      <c r="C162" s="54"/>
      <c r="D162" s="17">
        <f>[1]Monthly!CB157</f>
        <v>0</v>
      </c>
      <c r="E162" s="46">
        <f>[1]Fiscal!H157</f>
        <v>0</v>
      </c>
      <c r="F162" s="17">
        <f>[1]Monthly!BP157</f>
        <v>0</v>
      </c>
      <c r="G162" s="17">
        <f>[1]Monthly!BD157</f>
        <v>90</v>
      </c>
      <c r="H162" s="19">
        <f t="shared" si="8"/>
        <v>-1</v>
      </c>
    </row>
    <row r="163" spans="1:8" x14ac:dyDescent="0.25">
      <c r="A163" s="42"/>
      <c r="B163" s="47"/>
      <c r="C163" s="61" t="s">
        <v>26</v>
      </c>
      <c r="D163" s="24">
        <f>SUM(D155:D162)</f>
        <v>675</v>
      </c>
      <c r="E163" s="24">
        <f>SUM(E155:E162)</f>
        <v>4746</v>
      </c>
      <c r="F163" s="24">
        <f>SUM(F155:F162)</f>
        <v>144</v>
      </c>
      <c r="G163" s="24">
        <f>SUM(G155:G162)</f>
        <v>24288</v>
      </c>
      <c r="H163" s="19">
        <f t="shared" si="8"/>
        <v>-0.97220849802371545</v>
      </c>
    </row>
    <row r="164" spans="1:8" x14ac:dyDescent="0.25">
      <c r="A164" s="4"/>
      <c r="B164" s="4"/>
      <c r="C164" s="11"/>
      <c r="D164" s="32"/>
      <c r="E164" s="32"/>
      <c r="F164" s="32"/>
      <c r="G164" s="32"/>
      <c r="H164" s="12"/>
    </row>
    <row r="165" spans="1:8" x14ac:dyDescent="0.25">
      <c r="A165" s="4"/>
      <c r="B165" s="62"/>
      <c r="C165" s="8"/>
      <c r="D165" s="63"/>
      <c r="E165" s="63"/>
      <c r="F165" s="64"/>
      <c r="G165" s="64"/>
      <c r="H165" s="10"/>
    </row>
    <row r="166" spans="1:8" x14ac:dyDescent="0.25">
      <c r="A166" s="2" t="s">
        <v>122</v>
      </c>
      <c r="B166" s="62" t="s">
        <v>123</v>
      </c>
      <c r="C166" s="8" t="s">
        <v>124</v>
      </c>
      <c r="D166" s="63" t="s">
        <v>125</v>
      </c>
      <c r="E166" s="63" t="s">
        <v>126</v>
      </c>
      <c r="F166" s="64" t="s">
        <v>127</v>
      </c>
      <c r="G166" s="64" t="s">
        <v>127</v>
      </c>
      <c r="H166" s="10" t="s">
        <v>6</v>
      </c>
    </row>
    <row r="167" spans="1:8" x14ac:dyDescent="0.25">
      <c r="A167" s="65" t="s">
        <v>128</v>
      </c>
      <c r="B167" s="66" t="s">
        <v>129</v>
      </c>
      <c r="C167" s="63" t="s">
        <v>130</v>
      </c>
      <c r="D167" s="63" t="s">
        <v>130</v>
      </c>
      <c r="E167" s="63" t="s">
        <v>131</v>
      </c>
      <c r="F167" s="64" t="s">
        <v>131</v>
      </c>
      <c r="G167" s="64">
        <v>2019</v>
      </c>
      <c r="H167" s="8" t="s">
        <v>10</v>
      </c>
    </row>
    <row r="168" spans="1:8" x14ac:dyDescent="0.25">
      <c r="A168" s="67" t="s">
        <v>132</v>
      </c>
      <c r="B168" s="68">
        <f>[1]Monthly!CB162</f>
        <v>0</v>
      </c>
      <c r="C168" s="69">
        <f>[1]Monthly!CB163</f>
        <v>0</v>
      </c>
      <c r="D168" s="17">
        <f>[1]Fiscal!H163</f>
        <v>200</v>
      </c>
      <c r="E168" s="68">
        <f>[1]Monthly!BP162</f>
        <v>0</v>
      </c>
      <c r="F168" s="69">
        <f>[1]Monthly!BP163</f>
        <v>0</v>
      </c>
      <c r="G168" s="69">
        <f>[1]Monthly!BD163</f>
        <v>177</v>
      </c>
      <c r="H168" s="19">
        <f t="shared" ref="H168:H174" si="9">(C168-G168)/G168</f>
        <v>-1</v>
      </c>
    </row>
    <row r="169" spans="1:8" x14ac:dyDescent="0.25">
      <c r="A169" s="67" t="s">
        <v>133</v>
      </c>
      <c r="B169" s="70">
        <f>[1]Monthly!CB164</f>
        <v>0</v>
      </c>
      <c r="C169" s="69">
        <f>[1]Monthly!CB165</f>
        <v>0</v>
      </c>
      <c r="D169" s="17">
        <f>[1]Fiscal!H165</f>
        <v>420</v>
      </c>
      <c r="E169" s="70">
        <f>[1]Monthly!BP164</f>
        <v>0</v>
      </c>
      <c r="F169" s="69">
        <f>[1]Monthly!BP165</f>
        <v>0</v>
      </c>
      <c r="G169" s="69">
        <f>[1]Monthly!BD165</f>
        <v>638</v>
      </c>
      <c r="H169" s="19">
        <f t="shared" si="9"/>
        <v>-1</v>
      </c>
    </row>
    <row r="170" spans="1:8" x14ac:dyDescent="0.25">
      <c r="A170" s="67" t="s">
        <v>134</v>
      </c>
      <c r="B170" s="70">
        <f>[1]Monthly!CB166</f>
        <v>0</v>
      </c>
      <c r="C170" s="69">
        <f>[1]Monthly!CB167</f>
        <v>0</v>
      </c>
      <c r="D170" s="17">
        <f>[1]Fiscal!H167</f>
        <v>31</v>
      </c>
      <c r="E170" s="70">
        <f>[1]Monthly!BP166</f>
        <v>0</v>
      </c>
      <c r="F170" s="69">
        <f>[1]Monthly!BP167</f>
        <v>0</v>
      </c>
      <c r="G170" s="69">
        <f>[1]Monthly!BD167</f>
        <v>21</v>
      </c>
      <c r="H170" s="19">
        <f t="shared" si="9"/>
        <v>-1</v>
      </c>
    </row>
    <row r="171" spans="1:8" x14ac:dyDescent="0.25">
      <c r="A171" s="67" t="s">
        <v>135</v>
      </c>
      <c r="B171" s="70">
        <f>[1]Monthly!CB168</f>
        <v>0</v>
      </c>
      <c r="C171" s="69">
        <f>[1]Monthly!CB169</f>
        <v>0</v>
      </c>
      <c r="D171" s="17">
        <f>[1]Fiscal!H168</f>
        <v>0</v>
      </c>
      <c r="E171" s="70">
        <f>[1]Monthly!BP168</f>
        <v>0</v>
      </c>
      <c r="F171" s="69">
        <f>[1]Monthly!BP169</f>
        <v>0</v>
      </c>
      <c r="G171" s="69">
        <f>[1]Monthly!BD169</f>
        <v>16</v>
      </c>
      <c r="H171" s="19">
        <f t="shared" si="9"/>
        <v>-1</v>
      </c>
    </row>
    <row r="172" spans="1:8" x14ac:dyDescent="0.25">
      <c r="A172" s="67" t="s">
        <v>136</v>
      </c>
      <c r="B172" s="70"/>
      <c r="C172" s="18">
        <f>[1]Monthly!CB170</f>
        <v>0</v>
      </c>
      <c r="D172" s="17">
        <f>[1]Fiscal!H170</f>
        <v>0</v>
      </c>
      <c r="E172" s="70"/>
      <c r="F172" s="18">
        <f>[1]Monthly!BP170</f>
        <v>0</v>
      </c>
      <c r="G172" s="69">
        <f>[1]Monthly!BD170</f>
        <v>250</v>
      </c>
      <c r="H172" s="19">
        <f t="shared" si="9"/>
        <v>-1</v>
      </c>
    </row>
    <row r="173" spans="1:8" x14ac:dyDescent="0.25">
      <c r="A173" s="67" t="s">
        <v>137</v>
      </c>
      <c r="B173" s="70">
        <f>[1]Monthly!CB171</f>
        <v>0</v>
      </c>
      <c r="C173" s="69">
        <f>[1]Monthly!CB172</f>
        <v>0</v>
      </c>
      <c r="D173" s="17">
        <f>[1]Fiscal!H172</f>
        <v>132</v>
      </c>
      <c r="E173" s="70">
        <f>[1]Monthly!BP171</f>
        <v>0</v>
      </c>
      <c r="F173" s="69">
        <f>[1]Monthly!BP172</f>
        <v>0</v>
      </c>
      <c r="G173" s="69">
        <f>[1]Monthly!BD171</f>
        <v>15</v>
      </c>
      <c r="H173" s="19">
        <f t="shared" si="9"/>
        <v>-1</v>
      </c>
    </row>
    <row r="174" spans="1:8" x14ac:dyDescent="0.25">
      <c r="A174" s="67" t="s">
        <v>138</v>
      </c>
      <c r="B174" s="70">
        <f>[1]Monthly!CB173</f>
        <v>7</v>
      </c>
      <c r="C174" s="71">
        <f>[1]Monthly!CB174</f>
        <v>35</v>
      </c>
      <c r="D174" s="72">
        <f>[1]Fiscal!H174</f>
        <v>171</v>
      </c>
      <c r="E174" s="70">
        <f>[1]Monthly!BP173</f>
        <v>7</v>
      </c>
      <c r="F174" s="71">
        <f>[1]Monthly!BP174</f>
        <v>34</v>
      </c>
      <c r="G174" s="69">
        <f>[1]Monthly!BD174</f>
        <v>36</v>
      </c>
      <c r="H174" s="19">
        <f t="shared" si="9"/>
        <v>-2.7777777777777776E-2</v>
      </c>
    </row>
    <row r="175" spans="1:8" x14ac:dyDescent="0.25">
      <c r="A175" s="73"/>
      <c r="B175" s="74"/>
      <c r="C175" s="75"/>
      <c r="D175" s="75"/>
      <c r="E175" s="75"/>
      <c r="F175" s="76"/>
      <c r="G175" s="69"/>
      <c r="H175" s="38"/>
    </row>
    <row r="176" spans="1:8" x14ac:dyDescent="0.25">
      <c r="A176" s="67" t="s">
        <v>139</v>
      </c>
      <c r="B176" s="77"/>
      <c r="C176" s="78"/>
      <c r="D176" s="78"/>
      <c r="E176" s="78"/>
      <c r="F176" s="79"/>
      <c r="G176" s="69"/>
      <c r="H176" s="80"/>
    </row>
    <row r="177" spans="1:8" x14ac:dyDescent="0.25">
      <c r="A177" s="67" t="s">
        <v>140</v>
      </c>
      <c r="B177" s="81">
        <f>[1]Monthly!CB176</f>
        <v>5</v>
      </c>
      <c r="C177" s="82">
        <f>[1]Monthly!CB177</f>
        <v>0</v>
      </c>
      <c r="D177" s="82">
        <f>[1]Fiscal!H77</f>
        <v>397</v>
      </c>
      <c r="E177" s="81">
        <f>[1]Monthly!BP176</f>
        <v>0</v>
      </c>
      <c r="F177" s="82">
        <f>[1]Monthly!BP177</f>
        <v>0</v>
      </c>
      <c r="G177" s="69">
        <f>[1]Monthly!BD177</f>
        <v>52</v>
      </c>
      <c r="H177" s="19">
        <f t="shared" ref="H177:H182" si="10">(C177-G177)/G177</f>
        <v>-1</v>
      </c>
    </row>
    <row r="178" spans="1:8" x14ac:dyDescent="0.25">
      <c r="A178" s="67" t="s">
        <v>141</v>
      </c>
      <c r="B178" s="70">
        <f>[1]Monthly!CB179</f>
        <v>0</v>
      </c>
      <c r="C178" s="46">
        <f>[1]Monthly!CB180</f>
        <v>0</v>
      </c>
      <c r="D178" s="46">
        <f>[1]Fiscal!H180</f>
        <v>36</v>
      </c>
      <c r="E178" s="70">
        <f>[1]Monthly!BP179</f>
        <v>0</v>
      </c>
      <c r="F178" s="46">
        <f>[1]Monthly!BP180</f>
        <v>0</v>
      </c>
      <c r="G178" s="69">
        <f>[1]Monthly!BD180</f>
        <v>0</v>
      </c>
      <c r="H178" s="19"/>
    </row>
    <row r="179" spans="1:8" x14ac:dyDescent="0.25">
      <c r="A179" s="67" t="s">
        <v>142</v>
      </c>
      <c r="B179" s="70">
        <f>[1]Monthly!CB182</f>
        <v>0</v>
      </c>
      <c r="C179" s="46">
        <f>[1]Monthly!CB183</f>
        <v>0</v>
      </c>
      <c r="D179" s="46">
        <f>[1]Fiscal!H183</f>
        <v>344</v>
      </c>
      <c r="E179" s="70">
        <f>[1]Monthly!BP182</f>
        <v>0</v>
      </c>
      <c r="F179" s="46">
        <f>[1]Monthly!BP183</f>
        <v>0</v>
      </c>
      <c r="G179" s="69">
        <f>[1]Monthly!BD183</f>
        <v>315</v>
      </c>
      <c r="H179" s="19">
        <f t="shared" si="10"/>
        <v>-1</v>
      </c>
    </row>
    <row r="180" spans="1:8" x14ac:dyDescent="0.25">
      <c r="A180" s="67" t="s">
        <v>143</v>
      </c>
      <c r="B180" s="70">
        <f>[1]Monthly!CB185</f>
        <v>0</v>
      </c>
      <c r="C180" s="46">
        <f>[1]Monthly!CB186</f>
        <v>0</v>
      </c>
      <c r="D180" s="46">
        <f>[1]Fiscal!H186</f>
        <v>0</v>
      </c>
      <c r="E180" s="70">
        <f>[1]Monthly!BP185</f>
        <v>0</v>
      </c>
      <c r="F180" s="46">
        <f>[1]Monthly!BP186</f>
        <v>0</v>
      </c>
      <c r="G180" s="69">
        <f>[1]Monthly!BD186</f>
        <v>0</v>
      </c>
      <c r="H180" s="19"/>
    </row>
    <row r="181" spans="1:8" x14ac:dyDescent="0.25">
      <c r="A181" s="67" t="s">
        <v>144</v>
      </c>
      <c r="B181" s="70">
        <f>[1]Monthly!CB188</f>
        <v>0</v>
      </c>
      <c r="C181" s="46">
        <f>[1]Monthly!CB189</f>
        <v>0</v>
      </c>
      <c r="D181" s="46">
        <f>[1]Fiscal!H189</f>
        <v>0</v>
      </c>
      <c r="E181" s="70">
        <f>[1]Monthly!BP188</f>
        <v>0</v>
      </c>
      <c r="F181" s="46">
        <f>[1]Monthly!BP189</f>
        <v>0</v>
      </c>
      <c r="G181" s="69">
        <f>[1]Monthly!BD189</f>
        <v>0</v>
      </c>
      <c r="H181" s="19"/>
    </row>
    <row r="182" spans="1:8" x14ac:dyDescent="0.25">
      <c r="A182" s="67" t="s">
        <v>145</v>
      </c>
      <c r="B182" s="70">
        <f>[1]Monthly!CB191</f>
        <v>0</v>
      </c>
      <c r="C182" s="46">
        <f>[1]Monthly!CB192</f>
        <v>0</v>
      </c>
      <c r="D182" s="46">
        <f>[1]Fiscal!H192</f>
        <v>35</v>
      </c>
      <c r="E182" s="70">
        <f>[1]Monthly!BP191</f>
        <v>3</v>
      </c>
      <c r="F182" s="46">
        <f>[1]Monthly!BP192</f>
        <v>6</v>
      </c>
      <c r="G182" s="69">
        <f>[1]Monthly!BD192</f>
        <v>9</v>
      </c>
      <c r="H182" s="19">
        <f t="shared" si="10"/>
        <v>-1</v>
      </c>
    </row>
    <row r="183" spans="1:8" x14ac:dyDescent="0.25">
      <c r="A183" s="4"/>
      <c r="B183" s="11"/>
      <c r="C183" s="32"/>
      <c r="D183" s="32"/>
      <c r="E183" s="32"/>
      <c r="F183" s="83"/>
      <c r="G183" s="69"/>
      <c r="H183" s="80"/>
    </row>
    <row r="184" spans="1:8" x14ac:dyDescent="0.25">
      <c r="A184" s="2" t="s">
        <v>146</v>
      </c>
      <c r="B184" s="11"/>
      <c r="C184" s="84"/>
      <c r="D184" s="84"/>
      <c r="E184" s="84"/>
      <c r="F184" s="83"/>
      <c r="G184" s="69"/>
      <c r="H184" s="80"/>
    </row>
    <row r="185" spans="1:8" x14ac:dyDescent="0.25">
      <c r="A185" s="85" t="s">
        <v>147</v>
      </c>
      <c r="B185" s="17">
        <v>1</v>
      </c>
      <c r="C185" s="17">
        <f>[1]Monthly!CB209</f>
        <v>0</v>
      </c>
      <c r="D185" s="17">
        <f>[1]Fiscal!H209</f>
        <v>11</v>
      </c>
      <c r="E185" s="17">
        <v>0</v>
      </c>
      <c r="F185" s="17">
        <f>[1]Monthly!BP209</f>
        <v>0</v>
      </c>
      <c r="G185" s="69">
        <f>[1]Monthly!BD209</f>
        <v>10</v>
      </c>
      <c r="H185" s="19">
        <f>(C185-G185)/G185</f>
        <v>-1</v>
      </c>
    </row>
    <row r="186" spans="1:8" x14ac:dyDescent="0.25">
      <c r="A186" s="42" t="s">
        <v>148</v>
      </c>
      <c r="B186" s="17">
        <v>1</v>
      </c>
      <c r="C186" s="17">
        <f>[1]Monthly!CB210</f>
        <v>8</v>
      </c>
      <c r="D186" s="17">
        <f>[1]Fiscal!H210</f>
        <v>36</v>
      </c>
      <c r="E186" s="17">
        <v>0</v>
      </c>
      <c r="F186" s="17">
        <f>[1]Monthly!BP210</f>
        <v>0</v>
      </c>
      <c r="G186" s="69">
        <f>[1]Monthly!BD210</f>
        <v>12</v>
      </c>
      <c r="H186" s="19">
        <f>(C186-G186)/G186</f>
        <v>-0.33333333333333331</v>
      </c>
    </row>
    <row r="187" spans="1:8" x14ac:dyDescent="0.25">
      <c r="A187" s="4"/>
      <c r="B187" s="11"/>
      <c r="C187" s="32"/>
      <c r="D187" s="32"/>
      <c r="E187" s="32"/>
      <c r="F187" s="83"/>
      <c r="G187" s="83"/>
      <c r="H187" s="80"/>
    </row>
    <row r="188" spans="1:8" x14ac:dyDescent="0.25">
      <c r="A188" s="2"/>
      <c r="B188" s="62"/>
      <c r="C188" s="8" t="s">
        <v>124</v>
      </c>
      <c r="D188" s="63" t="s">
        <v>125</v>
      </c>
      <c r="E188" s="63"/>
      <c r="F188" s="64" t="s">
        <v>127</v>
      </c>
      <c r="G188" s="64" t="s">
        <v>127</v>
      </c>
      <c r="H188" s="10" t="s">
        <v>6</v>
      </c>
    </row>
    <row r="189" spans="1:8" x14ac:dyDescent="0.25">
      <c r="A189" s="86" t="s">
        <v>149</v>
      </c>
      <c r="B189" s="87"/>
      <c r="C189" s="63" t="s">
        <v>130</v>
      </c>
      <c r="D189" s="63" t="s">
        <v>130</v>
      </c>
      <c r="E189" s="63"/>
      <c r="F189" s="64" t="s">
        <v>131</v>
      </c>
      <c r="G189" s="64">
        <v>2019</v>
      </c>
      <c r="H189" s="8" t="s">
        <v>10</v>
      </c>
    </row>
    <row r="190" spans="1:8" x14ac:dyDescent="0.25">
      <c r="A190" s="88" t="s">
        <v>71</v>
      </c>
      <c r="B190" s="70"/>
      <c r="C190" s="17">
        <f>[1]Monthly!CB194</f>
        <v>17</v>
      </c>
      <c r="D190" s="17">
        <f>[1]Fiscal!E194</f>
        <v>183</v>
      </c>
      <c r="E190" s="17"/>
      <c r="F190" s="89">
        <f>[1]Monthly!BP194</f>
        <v>20</v>
      </c>
      <c r="G190" s="89">
        <f>[1]Monthly!BD194</f>
        <v>18</v>
      </c>
      <c r="H190" s="19">
        <f t="shared" ref="H190:H198" si="11">(C190-G190)/G190</f>
        <v>-5.5555555555555552E-2</v>
      </c>
    </row>
    <row r="191" spans="1:8" x14ac:dyDescent="0.25">
      <c r="A191" s="88" t="s">
        <v>72</v>
      </c>
      <c r="B191" s="70"/>
      <c r="C191" s="17">
        <f>[1]Monthly!CB195</f>
        <v>0</v>
      </c>
      <c r="D191" s="17">
        <f>[1]Fiscal!E195</f>
        <v>1</v>
      </c>
      <c r="E191" s="17"/>
      <c r="F191" s="89">
        <f>[1]Monthly!BP195</f>
        <v>0</v>
      </c>
      <c r="G191" s="89">
        <f>[1]Monthly!BD195</f>
        <v>0</v>
      </c>
      <c r="H191" s="19"/>
    </row>
    <row r="192" spans="1:8" x14ac:dyDescent="0.25">
      <c r="A192" s="88" t="s">
        <v>73</v>
      </c>
      <c r="B192" s="70"/>
      <c r="C192" s="17">
        <f>[1]Monthly!CB196</f>
        <v>6</v>
      </c>
      <c r="D192" s="17">
        <f>[1]Fiscal!E196</f>
        <v>59</v>
      </c>
      <c r="E192" s="17"/>
      <c r="F192" s="89">
        <f>[1]Monthly!BP196</f>
        <v>0</v>
      </c>
      <c r="G192" s="89">
        <f>[1]Monthly!BD196</f>
        <v>7</v>
      </c>
      <c r="H192" s="19">
        <f t="shared" si="11"/>
        <v>-0.14285714285714285</v>
      </c>
    </row>
    <row r="193" spans="1:8" x14ac:dyDescent="0.25">
      <c r="A193" s="88" t="s">
        <v>74</v>
      </c>
      <c r="B193" s="70"/>
      <c r="C193" s="17">
        <f>[1]Monthly!CB197</f>
        <v>0</v>
      </c>
      <c r="D193" s="17">
        <f>[1]Fiscal!E197</f>
        <v>6</v>
      </c>
      <c r="E193" s="17"/>
      <c r="F193" s="89">
        <f>[1]Monthly!BP197</f>
        <v>0</v>
      </c>
      <c r="G193" s="89">
        <f>[1]Monthly!BD197</f>
        <v>0</v>
      </c>
      <c r="H193" s="19"/>
    </row>
    <row r="194" spans="1:8" x14ac:dyDescent="0.25">
      <c r="A194" s="88" t="s">
        <v>75</v>
      </c>
      <c r="B194" s="70"/>
      <c r="C194" s="17">
        <f>[1]Monthly!CB198</f>
        <v>0</v>
      </c>
      <c r="D194" s="17">
        <f>[1]Fiscal!E198</f>
        <v>0</v>
      </c>
      <c r="E194" s="17"/>
      <c r="F194" s="89">
        <f>[1]Monthly!BP198</f>
        <v>0</v>
      </c>
      <c r="G194" s="89">
        <f>[1]Monthly!BD198</f>
        <v>0</v>
      </c>
      <c r="H194" s="19"/>
    </row>
    <row r="195" spans="1:8" x14ac:dyDescent="0.25">
      <c r="A195" s="88" t="s">
        <v>76</v>
      </c>
      <c r="B195" s="70"/>
      <c r="C195" s="17">
        <f>[1]Monthly!CB199</f>
        <v>0</v>
      </c>
      <c r="D195" s="17">
        <f>[1]Fiscal!E199</f>
        <v>42</v>
      </c>
      <c r="E195" s="17"/>
      <c r="F195" s="89">
        <f>[1]Monthly!BP199</f>
        <v>0</v>
      </c>
      <c r="G195" s="89">
        <f>[1]Monthly!BD199</f>
        <v>7</v>
      </c>
      <c r="H195" s="19">
        <f t="shared" si="11"/>
        <v>-1</v>
      </c>
    </row>
    <row r="196" spans="1:8" x14ac:dyDescent="0.25">
      <c r="A196" s="88" t="s">
        <v>77</v>
      </c>
      <c r="B196" s="70"/>
      <c r="C196" s="17">
        <f>[1]Monthly!CB200</f>
        <v>15</v>
      </c>
      <c r="D196" s="17">
        <f>[1]Fiscal!E200</f>
        <v>58</v>
      </c>
      <c r="E196" s="17"/>
      <c r="F196" s="89">
        <f>[1]Monthly!BP200</f>
        <v>2</v>
      </c>
      <c r="G196" s="89">
        <f>[1]Monthly!BD200</f>
        <v>0</v>
      </c>
      <c r="H196" s="19"/>
    </row>
    <row r="197" spans="1:8" x14ac:dyDescent="0.25">
      <c r="A197" s="88" t="s">
        <v>78</v>
      </c>
      <c r="B197" s="70"/>
      <c r="C197" s="17">
        <f>[1]Monthly!CB201</f>
        <v>0</v>
      </c>
      <c r="D197" s="17">
        <f>[1]Fiscal!E201</f>
        <v>0</v>
      </c>
      <c r="E197" s="17"/>
      <c r="F197" s="89">
        <f>[1]Monthly!BP201</f>
        <v>0</v>
      </c>
      <c r="G197" s="89">
        <f>[1]Monthly!BD201</f>
        <v>0</v>
      </c>
      <c r="H197" s="19"/>
    </row>
    <row r="198" spans="1:8" x14ac:dyDescent="0.25">
      <c r="A198" s="90" t="s">
        <v>26</v>
      </c>
      <c r="B198" s="24"/>
      <c r="C198" s="24">
        <f>SUM(C190:C197)</f>
        <v>38</v>
      </c>
      <c r="D198" s="24">
        <f>SUM(D190:D197)</f>
        <v>349</v>
      </c>
      <c r="E198" s="24"/>
      <c r="F198" s="91">
        <f>SUM(F190:F197)</f>
        <v>22</v>
      </c>
      <c r="G198" s="91">
        <f>SUM(G190:G197)</f>
        <v>32</v>
      </c>
      <c r="H198" s="19">
        <f t="shared" si="11"/>
        <v>0.1875</v>
      </c>
    </row>
    <row r="199" spans="1:8" x14ac:dyDescent="0.25">
      <c r="A199" s="4"/>
      <c r="B199" s="11"/>
      <c r="C199" s="32"/>
      <c r="D199" s="32"/>
      <c r="E199" s="32"/>
      <c r="F199" s="83"/>
      <c r="G199" s="83"/>
      <c r="H199" s="80"/>
    </row>
    <row r="200" spans="1:8" x14ac:dyDescent="0.25">
      <c r="A200" s="4"/>
      <c r="B200" s="62" t="s">
        <v>123</v>
      </c>
      <c r="C200" s="8" t="s">
        <v>124</v>
      </c>
      <c r="D200" s="63" t="s">
        <v>125</v>
      </c>
      <c r="E200" s="63" t="s">
        <v>126</v>
      </c>
      <c r="F200" s="64" t="s">
        <v>127</v>
      </c>
      <c r="G200" s="64" t="s">
        <v>127</v>
      </c>
      <c r="H200" s="10" t="s">
        <v>6</v>
      </c>
    </row>
    <row r="201" spans="1:8" x14ac:dyDescent="0.25">
      <c r="A201" s="2" t="s">
        <v>150</v>
      </c>
      <c r="B201" s="66" t="s">
        <v>129</v>
      </c>
      <c r="C201" s="63" t="s">
        <v>130</v>
      </c>
      <c r="D201" s="63" t="s">
        <v>130</v>
      </c>
      <c r="E201" s="63" t="s">
        <v>131</v>
      </c>
      <c r="F201" s="64" t="s">
        <v>131</v>
      </c>
      <c r="G201" s="64">
        <v>2019</v>
      </c>
      <c r="H201" s="8" t="s">
        <v>10</v>
      </c>
    </row>
    <row r="202" spans="1:8" x14ac:dyDescent="0.25">
      <c r="A202" s="88" t="s">
        <v>151</v>
      </c>
      <c r="B202" s="70">
        <f>[1]Monthly!CB203</f>
        <v>0</v>
      </c>
      <c r="C202" s="17">
        <f>[1]Monthly!CB204</f>
        <v>0</v>
      </c>
      <c r="D202" s="17">
        <f>[1]Fiscal!H204</f>
        <v>0</v>
      </c>
      <c r="E202" s="17">
        <f>[1]Monthly!BP203</f>
        <v>0</v>
      </c>
      <c r="F202" s="89">
        <f>[1]Monthly!BP204</f>
        <v>0</v>
      </c>
      <c r="G202" s="89">
        <f>[1]Monthly!BD204</f>
        <v>0</v>
      </c>
      <c r="H202" s="19"/>
    </row>
    <row r="203" spans="1:8" x14ac:dyDescent="0.25">
      <c r="A203" s="88" t="s">
        <v>152</v>
      </c>
      <c r="B203" s="70">
        <f>[1]Monthly!CB205</f>
        <v>0</v>
      </c>
      <c r="C203" s="17">
        <f>[1]Monthly!CB206</f>
        <v>0</v>
      </c>
      <c r="D203" s="17">
        <f>[1]Fiscal!H206</f>
        <v>0</v>
      </c>
      <c r="E203" s="17">
        <f>[1]Monthly!BP205</f>
        <v>0</v>
      </c>
      <c r="F203" s="89">
        <f>[1]Monthly!BP206</f>
        <v>0</v>
      </c>
      <c r="G203" s="89">
        <f>[1]Monthly!BD206</f>
        <v>172</v>
      </c>
      <c r="H203" s="19">
        <f>(C203-G203)/G203</f>
        <v>-1</v>
      </c>
    </row>
    <row r="204" spans="1:8" x14ac:dyDescent="0.25">
      <c r="A204" s="65" t="s">
        <v>153</v>
      </c>
      <c r="B204" s="70">
        <f>[1]Monthly!CB207</f>
        <v>16</v>
      </c>
      <c r="C204" s="17">
        <f>[1]Monthly!CB208</f>
        <v>504</v>
      </c>
      <c r="D204" s="17">
        <f>[1]Fiscal!H208</f>
        <v>1018</v>
      </c>
      <c r="E204" s="17">
        <f>[1]Monthly!BP207</f>
        <v>5</v>
      </c>
      <c r="F204" s="89">
        <f>[1]Monthly!BP208</f>
        <v>45</v>
      </c>
      <c r="G204" s="89">
        <f>[1]Monthly!BD208</f>
        <v>326</v>
      </c>
      <c r="H204" s="19">
        <f>(C204-G204)/G204</f>
        <v>0.54601226993865026</v>
      </c>
    </row>
    <row r="205" spans="1:8" x14ac:dyDescent="0.25">
      <c r="A205" s="44"/>
      <c r="B205" s="44"/>
      <c r="C205" s="44"/>
      <c r="D205" s="44"/>
      <c r="E205" s="44"/>
      <c r="F205" s="44"/>
      <c r="G205" s="44"/>
      <c r="H205" s="44"/>
    </row>
    <row r="206" spans="1:8" x14ac:dyDescent="0.25">
      <c r="A206" s="44"/>
      <c r="B206" s="44"/>
      <c r="C206" s="44"/>
      <c r="D206" s="8" t="s">
        <v>3</v>
      </c>
      <c r="E206" s="8" t="s">
        <v>4</v>
      </c>
      <c r="F206" s="9" t="s">
        <v>5</v>
      </c>
      <c r="G206" s="9" t="s">
        <v>5</v>
      </c>
      <c r="H206" s="10" t="s">
        <v>6</v>
      </c>
    </row>
    <row r="207" spans="1:8" x14ac:dyDescent="0.25">
      <c r="A207" s="2" t="s">
        <v>154</v>
      </c>
      <c r="B207" s="4"/>
      <c r="C207" s="11"/>
      <c r="D207" s="8" t="s">
        <v>7</v>
      </c>
      <c r="E207" s="8" t="s">
        <v>8</v>
      </c>
      <c r="F207" s="9" t="s">
        <v>9</v>
      </c>
      <c r="G207" s="9">
        <v>2019</v>
      </c>
      <c r="H207" s="8" t="s">
        <v>10</v>
      </c>
    </row>
    <row r="208" spans="1:8" x14ac:dyDescent="0.25">
      <c r="A208" s="14" t="s">
        <v>155</v>
      </c>
      <c r="B208" s="15"/>
      <c r="C208" s="16"/>
      <c r="D208" s="17">
        <f>[1]Monthly!CB222</f>
        <v>0</v>
      </c>
      <c r="E208" s="46">
        <f>[1]Fiscal!H222</f>
        <v>0</v>
      </c>
      <c r="F208" s="17">
        <f>[1]Monthly!BP222</f>
        <v>0</v>
      </c>
      <c r="G208" s="17">
        <f>[1]Monthly!BD222</f>
        <v>11</v>
      </c>
      <c r="H208" s="92">
        <f>(+D208-G208)/G208</f>
        <v>-1</v>
      </c>
    </row>
    <row r="209" spans="1:8" x14ac:dyDescent="0.25">
      <c r="A209" s="14" t="s">
        <v>156</v>
      </c>
      <c r="B209" s="15"/>
      <c r="C209" s="16"/>
      <c r="D209" s="17">
        <f>[1]Monthly!CB223</f>
        <v>12</v>
      </c>
      <c r="E209" s="46">
        <f>[1]Fiscal!H223</f>
        <v>12</v>
      </c>
      <c r="F209" s="17">
        <f>[1]Monthly!BP223</f>
        <v>0</v>
      </c>
      <c r="G209" s="17">
        <f>[1]Monthly!BD223</f>
        <v>20</v>
      </c>
      <c r="H209" s="92">
        <f>(+D209-G209)/G209</f>
        <v>-0.4</v>
      </c>
    </row>
    <row r="210" spans="1:8" x14ac:dyDescent="0.25">
      <c r="A210" s="42" t="s">
        <v>157</v>
      </c>
      <c r="B210" s="47"/>
      <c r="C210" s="54"/>
      <c r="D210" s="17">
        <f>[1]Monthly!CB224</f>
        <v>225</v>
      </c>
      <c r="E210" s="46">
        <f>[1]Fiscal!H224</f>
        <v>1299</v>
      </c>
      <c r="F210" s="17">
        <f>[1]Monthly!BP224</f>
        <v>0</v>
      </c>
      <c r="G210" s="17">
        <f>[1]Monthly!BD224</f>
        <v>246</v>
      </c>
      <c r="H210" s="92">
        <f>(+D210-G210)/G210</f>
        <v>-8.5365853658536592E-2</v>
      </c>
    </row>
    <row r="211" spans="1:8" x14ac:dyDescent="0.25">
      <c r="A211" s="42"/>
      <c r="B211" s="47"/>
      <c r="C211" s="48" t="s">
        <v>26</v>
      </c>
      <c r="D211" s="24">
        <f>SUM(D208:D210)</f>
        <v>237</v>
      </c>
      <c r="E211" s="24">
        <f>SUM(E208:E210)</f>
        <v>1311</v>
      </c>
      <c r="F211" s="24">
        <f>SUM(F208:F210)</f>
        <v>0</v>
      </c>
      <c r="G211" s="24">
        <f>SUM(G208:G210)</f>
        <v>277</v>
      </c>
      <c r="H211" s="92">
        <f>(+D211-G211)/G211</f>
        <v>-0.1444043321299639</v>
      </c>
    </row>
    <row r="212" spans="1:8" x14ac:dyDescent="0.25">
      <c r="A212" s="4"/>
      <c r="B212" s="4"/>
      <c r="C212" s="11"/>
      <c r="D212" s="32"/>
      <c r="E212" s="32"/>
      <c r="F212" s="32"/>
      <c r="G212" s="32"/>
      <c r="H212" s="12"/>
    </row>
    <row r="213" spans="1:8" x14ac:dyDescent="0.25">
      <c r="A213" s="2" t="s">
        <v>158</v>
      </c>
      <c r="B213" s="4"/>
      <c r="C213" s="11"/>
      <c r="D213" s="32"/>
      <c r="E213" s="32"/>
      <c r="F213" s="32"/>
      <c r="G213" s="32"/>
      <c r="H213" s="12"/>
    </row>
    <row r="214" spans="1:8" x14ac:dyDescent="0.25">
      <c r="A214" s="14" t="s">
        <v>159</v>
      </c>
      <c r="B214" s="15"/>
      <c r="C214" s="16"/>
      <c r="D214" s="17">
        <f>[1]Monthly!CB227</f>
        <v>43</v>
      </c>
      <c r="E214" s="46">
        <f>[1]Fiscal!H227</f>
        <v>189</v>
      </c>
      <c r="F214" s="17">
        <f>[1]Monthly!BP227</f>
        <v>0</v>
      </c>
      <c r="G214" s="17">
        <f>[1]Monthly!BD227</f>
        <v>39</v>
      </c>
      <c r="H214" s="19">
        <f>(+D214-G214)/G214</f>
        <v>0.10256410256410256</v>
      </c>
    </row>
    <row r="215" spans="1:8" x14ac:dyDescent="0.25">
      <c r="A215" s="42" t="s">
        <v>160</v>
      </c>
      <c r="B215" s="47"/>
      <c r="C215" s="54"/>
      <c r="D215" s="17">
        <f>[1]Monthly!CB228</f>
        <v>153</v>
      </c>
      <c r="E215" s="46">
        <f>[1]Fiscal!H228</f>
        <v>700</v>
      </c>
      <c r="F215" s="17">
        <f>[1]Monthly!BP228</f>
        <v>0</v>
      </c>
      <c r="G215" s="17">
        <f>[1]Monthly!BD228</f>
        <v>49</v>
      </c>
      <c r="H215" s="19">
        <f>(+D215-G215)/G215</f>
        <v>2.1224489795918369</v>
      </c>
    </row>
    <row r="216" spans="1:8" x14ac:dyDescent="0.25">
      <c r="A216" s="4"/>
      <c r="B216" s="4"/>
      <c r="C216" s="11"/>
      <c r="D216" s="32"/>
      <c r="E216" s="32"/>
      <c r="F216" s="32"/>
      <c r="G216" s="32"/>
      <c r="H216" s="12"/>
    </row>
    <row r="217" spans="1:8" x14ac:dyDescent="0.25">
      <c r="A217" s="2" t="s">
        <v>161</v>
      </c>
      <c r="B217" s="4"/>
      <c r="C217" s="11"/>
      <c r="D217" s="32"/>
      <c r="E217" s="32"/>
      <c r="F217" s="32"/>
      <c r="G217" s="32"/>
      <c r="H217" s="12"/>
    </row>
    <row r="218" spans="1:8" x14ac:dyDescent="0.25">
      <c r="A218" s="14" t="s">
        <v>162</v>
      </c>
      <c r="B218" s="15"/>
      <c r="C218" s="16"/>
      <c r="D218" s="17">
        <f>[1]Monthly!CB231</f>
        <v>18174</v>
      </c>
      <c r="E218" s="46">
        <f>[1]Fiscal!H231</f>
        <v>78667</v>
      </c>
      <c r="F218" s="17">
        <f>[1]Monthly!BP231</f>
        <v>401</v>
      </c>
      <c r="G218" s="17">
        <f>[1]Monthly!BD231</f>
        <v>2795</v>
      </c>
      <c r="H218" s="19">
        <f t="shared" ref="H218:H226" si="12">(+D218-G218)/G218</f>
        <v>5.5023255813953487</v>
      </c>
    </row>
    <row r="219" spans="1:8" x14ac:dyDescent="0.25">
      <c r="A219" s="42" t="s">
        <v>163</v>
      </c>
      <c r="B219" s="47"/>
      <c r="C219" s="54"/>
      <c r="D219" s="17">
        <f>[1]Monthly!CB232</f>
        <v>143</v>
      </c>
      <c r="E219" s="46">
        <f>[1]Fiscal!H232</f>
        <v>919</v>
      </c>
      <c r="F219" s="17">
        <f>[1]Monthly!BP232</f>
        <v>4</v>
      </c>
      <c r="G219" s="17">
        <f>[1]Monthly!BD232</f>
        <v>259</v>
      </c>
      <c r="H219" s="19">
        <f t="shared" si="12"/>
        <v>-0.44787644787644787</v>
      </c>
    </row>
    <row r="220" spans="1:8" x14ac:dyDescent="0.25">
      <c r="A220" s="42" t="s">
        <v>164</v>
      </c>
      <c r="B220" s="47"/>
      <c r="C220" s="54"/>
      <c r="D220" s="17">
        <f>[1]Monthly!CB233</f>
        <v>1008</v>
      </c>
      <c r="E220" s="46">
        <f>[1]Fiscal!H233</f>
        <v>4810</v>
      </c>
      <c r="F220" s="17">
        <f>[1]Monthly!BP233</f>
        <v>1242</v>
      </c>
      <c r="G220" s="17">
        <f>[1]Monthly!BD233</f>
        <v>714</v>
      </c>
      <c r="H220" s="19">
        <f t="shared" si="12"/>
        <v>0.41176470588235292</v>
      </c>
    </row>
    <row r="221" spans="1:8" x14ac:dyDescent="0.25">
      <c r="A221" s="42" t="s">
        <v>165</v>
      </c>
      <c r="B221" s="47"/>
      <c r="C221" s="54"/>
      <c r="D221" s="17">
        <f>[1]Monthly!CB234</f>
        <v>302</v>
      </c>
      <c r="E221" s="46">
        <f>[1]Fiscal!H234</f>
        <v>1326</v>
      </c>
      <c r="F221" s="17">
        <f>[1]Monthly!BP234</f>
        <v>158</v>
      </c>
      <c r="G221" s="17">
        <f>[1]Monthly!BD234</f>
        <v>4</v>
      </c>
      <c r="H221" s="19">
        <f t="shared" si="12"/>
        <v>74.5</v>
      </c>
    </row>
    <row r="222" spans="1:8" x14ac:dyDescent="0.25">
      <c r="A222" s="42" t="s">
        <v>166</v>
      </c>
      <c r="B222" s="47"/>
      <c r="C222" s="54"/>
      <c r="D222" s="17">
        <f>[1]Monthly!CB235</f>
        <v>0</v>
      </c>
      <c r="E222" s="46">
        <f>[1]Fiscal!H235</f>
        <v>0</v>
      </c>
      <c r="F222" s="17">
        <f>[1]Monthly!BP235</f>
        <v>0</v>
      </c>
      <c r="G222" s="17">
        <f>[1]Monthly!BD235</f>
        <v>94</v>
      </c>
      <c r="H222" s="19">
        <f t="shared" si="12"/>
        <v>-1</v>
      </c>
    </row>
    <row r="223" spans="1:8" x14ac:dyDescent="0.25">
      <c r="A223" s="42" t="s">
        <v>167</v>
      </c>
      <c r="B223" s="47"/>
      <c r="C223" s="54"/>
      <c r="D223" s="17">
        <f>[1]Monthly!CB236</f>
        <v>90</v>
      </c>
      <c r="E223" s="46">
        <f>[1]Fiscal!H236</f>
        <v>487</v>
      </c>
      <c r="F223" s="17">
        <f>[1]Monthly!BP236</f>
        <v>15</v>
      </c>
      <c r="G223" s="17">
        <f>[1]Monthly!BD236</f>
        <v>154</v>
      </c>
      <c r="H223" s="19">
        <f t="shared" si="12"/>
        <v>-0.41558441558441561</v>
      </c>
    </row>
    <row r="224" spans="1:8" x14ac:dyDescent="0.25">
      <c r="A224" s="42" t="s">
        <v>168</v>
      </c>
      <c r="B224" s="47"/>
      <c r="C224" s="54"/>
      <c r="D224" s="17">
        <f>[1]Monthly!CB237</f>
        <v>308</v>
      </c>
      <c r="E224" s="46">
        <f>[1]Fiscal!H237</f>
        <v>1246</v>
      </c>
      <c r="F224" s="17">
        <f>[1]Monthly!BP237</f>
        <v>58</v>
      </c>
      <c r="G224" s="17">
        <f>[1]Monthly!BD237</f>
        <v>408</v>
      </c>
      <c r="H224" s="19">
        <f t="shared" si="12"/>
        <v>-0.24509803921568626</v>
      </c>
    </row>
    <row r="225" spans="1:8" hidden="1" x14ac:dyDescent="0.25">
      <c r="A225" s="21" t="s">
        <v>169</v>
      </c>
      <c r="B225" s="35"/>
      <c r="C225" s="36"/>
      <c r="D225" s="17">
        <f>[1]Monthly!CB238</f>
        <v>0</v>
      </c>
      <c r="E225" s="17">
        <f>[1]Fiscal!C238</f>
        <v>0</v>
      </c>
      <c r="F225" s="17">
        <f>[1]Monthly!BPI238</f>
        <v>0</v>
      </c>
      <c r="G225" s="17">
        <f>[1]Monthly!BDJ238</f>
        <v>0</v>
      </c>
      <c r="H225" s="19" t="e">
        <f t="shared" si="12"/>
        <v>#DIV/0!</v>
      </c>
    </row>
    <row r="226" spans="1:8" x14ac:dyDescent="0.25">
      <c r="A226" s="42" t="s">
        <v>170</v>
      </c>
      <c r="B226" s="47"/>
      <c r="C226" s="54"/>
      <c r="D226" s="17">
        <f>[1]Monthly!CB239</f>
        <v>727</v>
      </c>
      <c r="E226" s="46">
        <f>[1]Fiscal!H239</f>
        <v>4478</v>
      </c>
      <c r="F226" s="17">
        <f>[1]Monthly!BP239</f>
        <v>635</v>
      </c>
      <c r="G226" s="17">
        <f>[1]Monthly!BD239</f>
        <v>1062</v>
      </c>
      <c r="H226" s="19">
        <f t="shared" si="12"/>
        <v>-0.31544256120527309</v>
      </c>
    </row>
    <row r="227" spans="1:8" x14ac:dyDescent="0.25">
      <c r="A227" s="4"/>
      <c r="B227" s="4"/>
      <c r="C227" s="11"/>
      <c r="D227" s="32"/>
      <c r="E227" s="32"/>
      <c r="F227" s="32"/>
      <c r="G227" s="32"/>
      <c r="H227" s="12"/>
    </row>
    <row r="228" spans="1:8" x14ac:dyDescent="0.25">
      <c r="A228" s="2" t="s">
        <v>171</v>
      </c>
      <c r="B228" s="4"/>
      <c r="C228" s="11"/>
      <c r="D228" s="32"/>
      <c r="E228" s="32"/>
      <c r="F228" s="32"/>
      <c r="G228" s="32"/>
      <c r="H228" s="12"/>
    </row>
    <row r="229" spans="1:8" x14ac:dyDescent="0.25">
      <c r="A229" s="14" t="s">
        <v>71</v>
      </c>
      <c r="B229" s="15"/>
      <c r="C229" s="16"/>
      <c r="D229" s="17">
        <f>[1]Monthly!CB242</f>
        <v>683</v>
      </c>
      <c r="E229" s="46">
        <f>[1]Fiscal!H242</f>
        <v>5458</v>
      </c>
      <c r="F229" s="17">
        <f>[1]Monthly!BP242</f>
        <v>227</v>
      </c>
      <c r="G229" s="17">
        <f>[1]Monthly!BD242</f>
        <v>333</v>
      </c>
      <c r="H229" s="19">
        <f t="shared" ref="H229:H237" si="13">(+D229-G229)/G229</f>
        <v>1.0510510510510511</v>
      </c>
    </row>
    <row r="230" spans="1:8" x14ac:dyDescent="0.25">
      <c r="A230" s="42" t="s">
        <v>72</v>
      </c>
      <c r="B230" s="47"/>
      <c r="C230" s="54"/>
      <c r="D230" s="17">
        <f>[1]Monthly!CB243</f>
        <v>0</v>
      </c>
      <c r="E230" s="46">
        <f>[1]Fiscal!H243</f>
        <v>2</v>
      </c>
      <c r="F230" s="17">
        <f>[1]Monthly!BP243</f>
        <v>0</v>
      </c>
      <c r="G230" s="17">
        <f>[1]Monthly!BD243</f>
        <v>0</v>
      </c>
      <c r="H230" s="19"/>
    </row>
    <row r="231" spans="1:8" x14ac:dyDescent="0.25">
      <c r="A231" s="42" t="s">
        <v>73</v>
      </c>
      <c r="B231" s="47"/>
      <c r="C231" s="54"/>
      <c r="D231" s="17">
        <f>[1]Monthly!CB244</f>
        <v>0</v>
      </c>
      <c r="E231" s="46">
        <f>[1]Fiscal!H244</f>
        <v>1</v>
      </c>
      <c r="F231" s="17">
        <f>[1]Monthly!BP244</f>
        <v>0</v>
      </c>
      <c r="G231" s="17">
        <f>[1]Monthly!BD244</f>
        <v>14</v>
      </c>
      <c r="H231" s="19">
        <f t="shared" si="13"/>
        <v>-1</v>
      </c>
    </row>
    <row r="232" spans="1:8" x14ac:dyDescent="0.25">
      <c r="A232" s="42" t="s">
        <v>74</v>
      </c>
      <c r="B232" s="47"/>
      <c r="C232" s="54"/>
      <c r="D232" s="17">
        <f>[1]Monthly!CB245</f>
        <v>3</v>
      </c>
      <c r="E232" s="46">
        <f>[1]Fiscal!H245</f>
        <v>155</v>
      </c>
      <c r="F232" s="17">
        <f>[1]Monthly!BP245</f>
        <v>3</v>
      </c>
      <c r="G232" s="17">
        <f>[1]Monthly!BD245</f>
        <v>4</v>
      </c>
      <c r="H232" s="19">
        <f t="shared" si="13"/>
        <v>-0.25</v>
      </c>
    </row>
    <row r="233" spans="1:8" x14ac:dyDescent="0.25">
      <c r="A233" s="42" t="s">
        <v>75</v>
      </c>
      <c r="B233" s="47"/>
      <c r="C233" s="54"/>
      <c r="D233" s="17">
        <f>[1]Monthly!CB246</f>
        <v>0</v>
      </c>
      <c r="E233" s="46">
        <f>[1]Fiscal!H246</f>
        <v>19</v>
      </c>
      <c r="F233" s="17">
        <f>[1]Monthly!BP246</f>
        <v>0</v>
      </c>
      <c r="G233" s="17">
        <f>[1]Monthly!BD246</f>
        <v>2</v>
      </c>
      <c r="H233" s="19">
        <f t="shared" si="13"/>
        <v>-1</v>
      </c>
    </row>
    <row r="234" spans="1:8" x14ac:dyDescent="0.25">
      <c r="A234" s="42" t="s">
        <v>76</v>
      </c>
      <c r="B234" s="47"/>
      <c r="C234" s="54"/>
      <c r="D234" s="17">
        <f>[1]Monthly!CB247</f>
        <v>2</v>
      </c>
      <c r="E234" s="46">
        <f>[1]Fiscal!H247</f>
        <v>22</v>
      </c>
      <c r="F234" s="17">
        <f>[1]Monthly!BP247</f>
        <v>1</v>
      </c>
      <c r="G234" s="17">
        <f>[1]Monthly!BD247</f>
        <v>5</v>
      </c>
      <c r="H234" s="19">
        <f t="shared" si="13"/>
        <v>-0.6</v>
      </c>
    </row>
    <row r="235" spans="1:8" x14ac:dyDescent="0.25">
      <c r="A235" s="42" t="s">
        <v>77</v>
      </c>
      <c r="B235" s="47"/>
      <c r="C235" s="54"/>
      <c r="D235" s="17">
        <f>[1]Monthly!CB248</f>
        <v>1</v>
      </c>
      <c r="E235" s="46">
        <f>[1]Fiscal!H248</f>
        <v>16</v>
      </c>
      <c r="F235" s="17">
        <f>[1]Monthly!BP248</f>
        <v>3</v>
      </c>
      <c r="G235" s="17">
        <f>[1]Monthly!BD248</f>
        <v>3</v>
      </c>
      <c r="H235" s="19">
        <f t="shared" si="13"/>
        <v>-0.66666666666666663</v>
      </c>
    </row>
    <row r="236" spans="1:8" x14ac:dyDescent="0.25">
      <c r="A236" s="42" t="s">
        <v>78</v>
      </c>
      <c r="B236" s="47"/>
      <c r="C236" s="54"/>
      <c r="D236" s="17">
        <f>[1]Monthly!CB249</f>
        <v>0</v>
      </c>
      <c r="E236" s="46">
        <f>[1]Fiscal!H249</f>
        <v>0</v>
      </c>
      <c r="F236" s="17">
        <f>[1]Monthly!BP249</f>
        <v>0</v>
      </c>
      <c r="G236" s="17">
        <f>[1]Monthly!BD249</f>
        <v>0</v>
      </c>
      <c r="H236" s="19"/>
    </row>
    <row r="237" spans="1:8" x14ac:dyDescent="0.25">
      <c r="A237" s="42"/>
      <c r="B237" s="43"/>
      <c r="C237" s="93" t="s">
        <v>26</v>
      </c>
      <c r="D237" s="24">
        <f>SUM(D229:D236)</f>
        <v>689</v>
      </c>
      <c r="E237" s="24">
        <f>SUM(E229:E236)</f>
        <v>5673</v>
      </c>
      <c r="F237" s="24">
        <f>SUM(F229:F236)</f>
        <v>234</v>
      </c>
      <c r="G237" s="24">
        <f>SUM(G229:G236)</f>
        <v>361</v>
      </c>
      <c r="H237" s="19">
        <f t="shared" si="13"/>
        <v>0.90858725761772852</v>
      </c>
    </row>
    <row r="238" spans="1:8" x14ac:dyDescent="0.25">
      <c r="A238" s="4"/>
      <c r="B238" s="4"/>
      <c r="C238" s="11"/>
      <c r="D238" s="32"/>
      <c r="E238" s="32"/>
      <c r="F238" s="32"/>
      <c r="G238" s="32"/>
      <c r="H238" s="49"/>
    </row>
    <row r="239" spans="1:8" x14ac:dyDescent="0.25">
      <c r="A239" s="2" t="s">
        <v>172</v>
      </c>
      <c r="B239" s="4"/>
      <c r="C239" s="11"/>
      <c r="D239" s="32"/>
      <c r="E239" s="32"/>
      <c r="F239" s="32"/>
      <c r="G239" s="32"/>
      <c r="H239" s="12"/>
    </row>
    <row r="240" spans="1:8" x14ac:dyDescent="0.25">
      <c r="A240" s="14" t="s">
        <v>173</v>
      </c>
      <c r="B240" s="15"/>
      <c r="C240" s="16"/>
      <c r="D240" s="94">
        <f>[1]Monthly!CB254</f>
        <v>1041.5999999999999</v>
      </c>
      <c r="E240" s="46">
        <f>[1]Fiscal!H254</f>
        <v>4912.5</v>
      </c>
      <c r="F240" s="94">
        <f>[1]Monthly!BP254</f>
        <v>13.85</v>
      </c>
      <c r="G240" s="94">
        <f>[1]Monthly!BD254</f>
        <v>1898.09</v>
      </c>
      <c r="H240" s="19">
        <f t="shared" ref="H240:H251" si="14">(+D240-G240)/G240</f>
        <v>-0.45123782328551337</v>
      </c>
    </row>
    <row r="241" spans="1:8" x14ac:dyDescent="0.25">
      <c r="A241" s="42" t="s">
        <v>174</v>
      </c>
      <c r="B241" s="47"/>
      <c r="C241" s="54"/>
      <c r="D241" s="94">
        <f>[1]Monthly!CB255</f>
        <v>452.62</v>
      </c>
      <c r="E241" s="46">
        <f>[1]Fiscal!H255</f>
        <v>4042.1799999999994</v>
      </c>
      <c r="F241" s="94">
        <f>[1]Monthly!BP255</f>
        <v>167.86</v>
      </c>
      <c r="G241" s="94">
        <f>[1]Monthly!BD255</f>
        <v>969.33</v>
      </c>
      <c r="H241" s="19">
        <f t="shared" si="14"/>
        <v>-0.53305891698389607</v>
      </c>
    </row>
    <row r="242" spans="1:8" x14ac:dyDescent="0.25">
      <c r="A242" s="42" t="s">
        <v>175</v>
      </c>
      <c r="B242" s="47"/>
      <c r="C242" s="54"/>
      <c r="D242" s="94">
        <f>[1]Monthly!CB256</f>
        <v>12</v>
      </c>
      <c r="E242" s="46">
        <f>[1]Fiscal!H256</f>
        <v>133.5</v>
      </c>
      <c r="F242" s="94">
        <f>[1]Monthly!BP256</f>
        <v>0</v>
      </c>
      <c r="G242" s="94">
        <f>[1]Monthly!BD256</f>
        <v>9</v>
      </c>
      <c r="H242" s="19">
        <f t="shared" si="14"/>
        <v>0.33333333333333331</v>
      </c>
    </row>
    <row r="243" spans="1:8" x14ac:dyDescent="0.25">
      <c r="A243" s="42" t="s">
        <v>176</v>
      </c>
      <c r="B243" s="47"/>
      <c r="C243" s="54"/>
      <c r="D243" s="94">
        <f>[1]Monthly!CB257</f>
        <v>0</v>
      </c>
      <c r="E243" s="46">
        <f>[1]Fiscal!H257</f>
        <v>1.75</v>
      </c>
      <c r="F243" s="94">
        <f>[1]Monthly!BP257</f>
        <v>0</v>
      </c>
      <c r="G243" s="94">
        <f>[1]Monthly!BD257</f>
        <v>25.25</v>
      </c>
      <c r="H243" s="19">
        <f t="shared" si="14"/>
        <v>-1</v>
      </c>
    </row>
    <row r="244" spans="1:8" x14ac:dyDescent="0.25">
      <c r="A244" s="42" t="s">
        <v>177</v>
      </c>
      <c r="B244" s="47"/>
      <c r="C244" s="54"/>
      <c r="D244" s="94">
        <f>[1]Monthly!CB258</f>
        <v>0</v>
      </c>
      <c r="E244" s="46">
        <f>[1]Fiscal!H258</f>
        <v>0</v>
      </c>
      <c r="F244" s="94">
        <f>[1]Monthly!BP258</f>
        <v>0</v>
      </c>
      <c r="G244" s="94">
        <f>[1]Monthly!BD258</f>
        <v>383.02</v>
      </c>
      <c r="H244" s="19">
        <f t="shared" si="14"/>
        <v>-1</v>
      </c>
    </row>
    <row r="245" spans="1:8" x14ac:dyDescent="0.25">
      <c r="A245" s="42" t="s">
        <v>178</v>
      </c>
      <c r="B245" s="47"/>
      <c r="C245" s="54"/>
      <c r="D245" s="94">
        <f>[1]Monthly!CB259</f>
        <v>0</v>
      </c>
      <c r="E245" s="46">
        <f>[1]Fiscal!H259</f>
        <v>0</v>
      </c>
      <c r="F245" s="94">
        <f>[1]Monthly!BP259</f>
        <v>0</v>
      </c>
      <c r="G245" s="94">
        <f>[1]Monthly!BD259</f>
        <v>136.9</v>
      </c>
      <c r="H245" s="19">
        <f t="shared" si="14"/>
        <v>-1</v>
      </c>
    </row>
    <row r="246" spans="1:8" x14ac:dyDescent="0.25">
      <c r="A246" s="42" t="s">
        <v>179</v>
      </c>
      <c r="B246" s="47"/>
      <c r="C246" s="54"/>
      <c r="D246" s="94">
        <f>[1]Monthly!CB260</f>
        <v>0</v>
      </c>
      <c r="E246" s="46">
        <f>[1]Fiscal!H260</f>
        <v>0</v>
      </c>
      <c r="F246" s="94">
        <f>[1]Monthly!BP260</f>
        <v>0</v>
      </c>
      <c r="G246" s="94">
        <f>[1]Monthly!BD260</f>
        <v>40</v>
      </c>
      <c r="H246" s="19">
        <f t="shared" si="14"/>
        <v>-1</v>
      </c>
    </row>
    <row r="247" spans="1:8" x14ac:dyDescent="0.25">
      <c r="A247" s="42" t="s">
        <v>180</v>
      </c>
      <c r="B247" s="47"/>
      <c r="C247" s="54"/>
      <c r="D247" s="94">
        <f>[1]Monthly!CB261</f>
        <v>0</v>
      </c>
      <c r="E247" s="46">
        <f>[1]Fiscal!H261</f>
        <v>0</v>
      </c>
      <c r="F247" s="94">
        <f>[1]Monthly!BP261</f>
        <v>0</v>
      </c>
      <c r="G247" s="94">
        <f>[1]Monthly!BD261</f>
        <v>35</v>
      </c>
      <c r="H247" s="19">
        <f t="shared" si="14"/>
        <v>-1</v>
      </c>
    </row>
    <row r="248" spans="1:8" x14ac:dyDescent="0.25">
      <c r="A248" s="42" t="s">
        <v>181</v>
      </c>
      <c r="B248" s="47"/>
      <c r="C248" s="54"/>
      <c r="D248" s="94">
        <f>[1]Monthly!CB262</f>
        <v>1540</v>
      </c>
      <c r="E248" s="46">
        <f>[1]Fiscal!H262</f>
        <v>11515</v>
      </c>
      <c r="F248" s="94">
        <f>[1]Monthly!BP262</f>
        <v>0</v>
      </c>
      <c r="G248" s="94">
        <f>[1]Monthly!BD262</f>
        <v>770</v>
      </c>
      <c r="H248" s="19">
        <f t="shared" si="14"/>
        <v>1</v>
      </c>
    </row>
    <row r="249" spans="1:8" x14ac:dyDescent="0.25">
      <c r="A249" s="52" t="s">
        <v>182</v>
      </c>
      <c r="B249" s="47"/>
      <c r="C249" s="54"/>
      <c r="D249" s="94">
        <f>[1]Monthly!CB263</f>
        <v>0</v>
      </c>
      <c r="E249" s="46">
        <f>[1]Fiscal!H263</f>
        <v>0</v>
      </c>
      <c r="F249" s="94">
        <f>[1]Monthly!BP263</f>
        <v>0</v>
      </c>
      <c r="G249" s="94">
        <f>[1]Monthly!BD263</f>
        <v>0</v>
      </c>
      <c r="H249" s="19"/>
    </row>
    <row r="250" spans="1:8" x14ac:dyDescent="0.25">
      <c r="A250" s="42" t="s">
        <v>183</v>
      </c>
      <c r="B250" s="47"/>
      <c r="C250" s="54"/>
      <c r="D250" s="94">
        <f>[1]Monthly!CB264</f>
        <v>0</v>
      </c>
      <c r="E250" s="46">
        <f>[1]Fiscal!H264</f>
        <v>0</v>
      </c>
      <c r="F250" s="94">
        <f>[1]Monthly!BP264</f>
        <v>0</v>
      </c>
      <c r="G250" s="94">
        <f>[1]Monthly!BD264</f>
        <v>80</v>
      </c>
      <c r="H250" s="19">
        <f t="shared" si="14"/>
        <v>-1</v>
      </c>
    </row>
    <row r="251" spans="1:8" x14ac:dyDescent="0.25">
      <c r="A251" s="42"/>
      <c r="B251" s="43"/>
      <c r="C251" s="93" t="s">
        <v>26</v>
      </c>
      <c r="D251" s="95">
        <f>SUM(D240:D250)</f>
        <v>3046.22</v>
      </c>
      <c r="E251" s="95">
        <f>SUM(E240:E250)</f>
        <v>20604.93</v>
      </c>
      <c r="F251" s="95">
        <f>SUM(F240:F250)</f>
        <v>181.71</v>
      </c>
      <c r="G251" s="95">
        <f>SUM(G240:G250)</f>
        <v>4346.59</v>
      </c>
      <c r="H251" s="19">
        <f t="shared" si="14"/>
        <v>-0.29917015407480352</v>
      </c>
    </row>
    <row r="252" spans="1:8" x14ac:dyDescent="0.25">
      <c r="A252" s="44"/>
      <c r="B252" s="44"/>
      <c r="C252" s="44"/>
      <c r="D252" s="44"/>
      <c r="E252" s="44"/>
      <c r="F252" s="44"/>
      <c r="G252" s="44"/>
      <c r="H252" s="44"/>
    </row>
    <row r="253" spans="1:8" x14ac:dyDescent="0.25">
      <c r="A253" s="44"/>
      <c r="B253" s="44"/>
      <c r="C253" s="44"/>
      <c r="D253" s="44"/>
      <c r="E253" s="44"/>
      <c r="F253" s="44"/>
      <c r="G253" s="44"/>
      <c r="H253" s="44"/>
    </row>
    <row r="254" spans="1:8" x14ac:dyDescent="0.25">
      <c r="A254" s="88" t="s">
        <v>184</v>
      </c>
      <c r="B254" s="88"/>
      <c r="C254" s="70"/>
      <c r="D254" s="94">
        <f>[1]Monthly!CB267</f>
        <v>1733.5</v>
      </c>
      <c r="E254" s="94">
        <f>[1]Fiscal!H267</f>
        <v>24271.31</v>
      </c>
      <c r="F254" s="94">
        <f>[1]Monthly!BP267</f>
        <v>4077.25</v>
      </c>
      <c r="G254" s="94">
        <f>[1]Monthly!BD267</f>
        <v>2452.1</v>
      </c>
      <c r="H254" s="19">
        <f>(+D254-G254)/G254</f>
        <v>-0.29305493250683085</v>
      </c>
    </row>
    <row r="255" spans="1:8" x14ac:dyDescent="0.25">
      <c r="A255" s="88" t="s">
        <v>185</v>
      </c>
      <c r="B255" s="88"/>
      <c r="C255" s="70"/>
      <c r="D255" s="94">
        <f>[1]Monthly!CB268</f>
        <v>0</v>
      </c>
      <c r="E255" s="94">
        <f>[1]Fiscal!H268</f>
        <v>5000</v>
      </c>
      <c r="F255" s="94">
        <f>[1]Monthly!BP268</f>
        <v>0</v>
      </c>
      <c r="G255" s="94">
        <f>[1]Monthly!BD268</f>
        <v>0</v>
      </c>
      <c r="H255" s="19"/>
    </row>
    <row r="256" spans="1:8" x14ac:dyDescent="0.25">
      <c r="H256" s="97"/>
    </row>
  </sheetData>
  <pageMargins left="0.7" right="0.7" top="0.75" bottom="0.75" header="0.3" footer="0.3"/>
  <pageSetup scale="69" orientation="portrait" r:id="rId1"/>
  <rowBreaks count="3" manualBreakCount="3">
    <brk id="66" max="6" man="1"/>
    <brk id="127" max="6" man="1"/>
    <brk id="18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Dec 21</vt:lpstr>
      <vt:lpstr>'Dec 21'!Print_Area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2022-01-20T18:13:29Z</dcterms:created>
  <dcterms:modified xsi:type="dcterms:W3CDTF">2022-01-20T18:16:03Z</dcterms:modified>
</cp:coreProperties>
</file>