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rch bd mtg\"/>
    </mc:Choice>
  </mc:AlternateContent>
  <bookViews>
    <workbookView xWindow="0" yWindow="0" windowWidth="28800" windowHeight="12300"/>
  </bookViews>
  <sheets>
    <sheet name="Feb 22" sheetId="1" r:id="rId1"/>
  </sheets>
  <externalReferences>
    <externalReference r:id="rId2"/>
  </externalReferences>
  <definedNames>
    <definedName name="_xlnm.Print_Area" localSheetId="0">'Feb 22'!$A$1:$H$254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1" l="1"/>
  <c r="F255" i="1"/>
  <c r="E255" i="1"/>
  <c r="D255" i="1"/>
  <c r="G254" i="1"/>
  <c r="F254" i="1"/>
  <c r="E254" i="1"/>
  <c r="D254" i="1"/>
  <c r="H254" i="1" s="1"/>
  <c r="G250" i="1"/>
  <c r="F250" i="1"/>
  <c r="E250" i="1"/>
  <c r="D250" i="1"/>
  <c r="H250" i="1" s="1"/>
  <c r="G249" i="1"/>
  <c r="F249" i="1"/>
  <c r="E249" i="1"/>
  <c r="D249" i="1"/>
  <c r="H249" i="1" s="1"/>
  <c r="G248" i="1"/>
  <c r="F248" i="1"/>
  <c r="E248" i="1"/>
  <c r="D248" i="1"/>
  <c r="H248" i="1" s="1"/>
  <c r="G247" i="1"/>
  <c r="F247" i="1"/>
  <c r="E247" i="1"/>
  <c r="D247" i="1"/>
  <c r="H247" i="1" s="1"/>
  <c r="G246" i="1"/>
  <c r="F246" i="1"/>
  <c r="E246" i="1"/>
  <c r="D246" i="1"/>
  <c r="G245" i="1"/>
  <c r="F245" i="1"/>
  <c r="E245" i="1"/>
  <c r="D245" i="1"/>
  <c r="H245" i="1" s="1"/>
  <c r="G244" i="1"/>
  <c r="F244" i="1"/>
  <c r="E244" i="1"/>
  <c r="D244" i="1"/>
  <c r="H244" i="1" s="1"/>
  <c r="G243" i="1"/>
  <c r="F243" i="1"/>
  <c r="E243" i="1"/>
  <c r="D243" i="1"/>
  <c r="G242" i="1"/>
  <c r="F242" i="1"/>
  <c r="E242" i="1"/>
  <c r="D242" i="1"/>
  <c r="H242" i="1" s="1"/>
  <c r="H241" i="1"/>
  <c r="G241" i="1"/>
  <c r="F241" i="1"/>
  <c r="E241" i="1"/>
  <c r="D241" i="1"/>
  <c r="G240" i="1"/>
  <c r="F240" i="1"/>
  <c r="E240" i="1"/>
  <c r="D240" i="1"/>
  <c r="G236" i="1"/>
  <c r="F236" i="1"/>
  <c r="E236" i="1"/>
  <c r="D236" i="1"/>
  <c r="G235" i="1"/>
  <c r="F235" i="1"/>
  <c r="E235" i="1"/>
  <c r="D235" i="1"/>
  <c r="H235" i="1" s="1"/>
  <c r="G234" i="1"/>
  <c r="F234" i="1"/>
  <c r="E234" i="1"/>
  <c r="D234" i="1"/>
  <c r="H234" i="1" s="1"/>
  <c r="G233" i="1"/>
  <c r="F233" i="1"/>
  <c r="E233" i="1"/>
  <c r="D233" i="1"/>
  <c r="G232" i="1"/>
  <c r="F232" i="1"/>
  <c r="E232" i="1"/>
  <c r="D232" i="1"/>
  <c r="G231" i="1"/>
  <c r="F231" i="1"/>
  <c r="E231" i="1"/>
  <c r="D231" i="1"/>
  <c r="H231" i="1" s="1"/>
  <c r="G230" i="1"/>
  <c r="F230" i="1"/>
  <c r="E230" i="1"/>
  <c r="D230" i="1"/>
  <c r="G229" i="1"/>
  <c r="F229" i="1"/>
  <c r="E229" i="1"/>
  <c r="D229" i="1"/>
  <c r="D237" i="1" s="1"/>
  <c r="G226" i="1"/>
  <c r="F226" i="1"/>
  <c r="E226" i="1"/>
  <c r="D226" i="1"/>
  <c r="H226" i="1" s="1"/>
  <c r="G225" i="1"/>
  <c r="F225" i="1"/>
  <c r="E225" i="1"/>
  <c r="D225" i="1"/>
  <c r="H225" i="1" s="1"/>
  <c r="H224" i="1"/>
  <c r="G224" i="1"/>
  <c r="F224" i="1"/>
  <c r="E224" i="1"/>
  <c r="D224" i="1"/>
  <c r="G223" i="1"/>
  <c r="F223" i="1"/>
  <c r="E223" i="1"/>
  <c r="D223" i="1"/>
  <c r="H223" i="1" s="1"/>
  <c r="G222" i="1"/>
  <c r="F222" i="1"/>
  <c r="E222" i="1"/>
  <c r="D222" i="1"/>
  <c r="H222" i="1" s="1"/>
  <c r="G221" i="1"/>
  <c r="F221" i="1"/>
  <c r="E221" i="1"/>
  <c r="D221" i="1"/>
  <c r="H221" i="1" s="1"/>
  <c r="G220" i="1"/>
  <c r="F220" i="1"/>
  <c r="E220" i="1"/>
  <c r="D220" i="1"/>
  <c r="H220" i="1" s="1"/>
  <c r="G219" i="1"/>
  <c r="F219" i="1"/>
  <c r="E219" i="1"/>
  <c r="D219" i="1"/>
  <c r="H219" i="1" s="1"/>
  <c r="G218" i="1"/>
  <c r="F218" i="1"/>
  <c r="E218" i="1"/>
  <c r="D218" i="1"/>
  <c r="H218" i="1" s="1"/>
  <c r="G215" i="1"/>
  <c r="F215" i="1"/>
  <c r="E215" i="1"/>
  <c r="D215" i="1"/>
  <c r="H215" i="1" s="1"/>
  <c r="G214" i="1"/>
  <c r="H214" i="1" s="1"/>
  <c r="F214" i="1"/>
  <c r="E214" i="1"/>
  <c r="D214" i="1"/>
  <c r="H210" i="1"/>
  <c r="G210" i="1"/>
  <c r="F210" i="1"/>
  <c r="E210" i="1"/>
  <c r="D210" i="1"/>
  <c r="G209" i="1"/>
  <c r="F209" i="1"/>
  <c r="F211" i="1" s="1"/>
  <c r="E209" i="1"/>
  <c r="D209" i="1"/>
  <c r="H209" i="1" s="1"/>
  <c r="G208" i="1"/>
  <c r="G211" i="1" s="1"/>
  <c r="F208" i="1"/>
  <c r="E208" i="1"/>
  <c r="D208" i="1"/>
  <c r="G204" i="1"/>
  <c r="F204" i="1"/>
  <c r="E204" i="1"/>
  <c r="D204" i="1"/>
  <c r="C204" i="1"/>
  <c r="B204" i="1"/>
  <c r="G203" i="1"/>
  <c r="H203" i="1" s="1"/>
  <c r="F203" i="1"/>
  <c r="E203" i="1"/>
  <c r="D203" i="1"/>
  <c r="C203" i="1"/>
  <c r="B203" i="1"/>
  <c r="G202" i="1"/>
  <c r="F202" i="1"/>
  <c r="E202" i="1"/>
  <c r="D202" i="1"/>
  <c r="C202" i="1"/>
  <c r="B202" i="1"/>
  <c r="G201" i="1"/>
  <c r="F201" i="1"/>
  <c r="E201" i="1"/>
  <c r="D201" i="1"/>
  <c r="C201" i="1"/>
  <c r="H201" i="1" s="1"/>
  <c r="B201" i="1"/>
  <c r="G196" i="1"/>
  <c r="F196" i="1"/>
  <c r="D196" i="1"/>
  <c r="C196" i="1"/>
  <c r="H195" i="1"/>
  <c r="G195" i="1"/>
  <c r="F195" i="1"/>
  <c r="D195" i="1"/>
  <c r="C195" i="1"/>
  <c r="H194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F191" i="1"/>
  <c r="D191" i="1"/>
  <c r="C191" i="1"/>
  <c r="H191" i="1" s="1"/>
  <c r="G190" i="1"/>
  <c r="F190" i="1"/>
  <c r="D190" i="1"/>
  <c r="C190" i="1"/>
  <c r="G189" i="1"/>
  <c r="G197" i="1" s="1"/>
  <c r="F189" i="1"/>
  <c r="D189" i="1"/>
  <c r="C189" i="1"/>
  <c r="H185" i="1"/>
  <c r="G185" i="1"/>
  <c r="F185" i="1"/>
  <c r="D185" i="1"/>
  <c r="C185" i="1"/>
  <c r="G184" i="1"/>
  <c r="F184" i="1"/>
  <c r="D184" i="1"/>
  <c r="C184" i="1"/>
  <c r="H184" i="1" s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H178" i="1" s="1"/>
  <c r="B178" i="1"/>
  <c r="G177" i="1"/>
  <c r="F177" i="1"/>
  <c r="E177" i="1"/>
  <c r="D177" i="1"/>
  <c r="C177" i="1"/>
  <c r="H177" i="1" s="1"/>
  <c r="B177" i="1"/>
  <c r="G176" i="1"/>
  <c r="H176" i="1" s="1"/>
  <c r="F176" i="1"/>
  <c r="E176" i="1"/>
  <c r="D176" i="1"/>
  <c r="C176" i="1"/>
  <c r="B176" i="1"/>
  <c r="G173" i="1"/>
  <c r="F173" i="1"/>
  <c r="E173" i="1"/>
  <c r="D173" i="1"/>
  <c r="C173" i="1"/>
  <c r="H173" i="1" s="1"/>
  <c r="B173" i="1"/>
  <c r="G172" i="1"/>
  <c r="F172" i="1"/>
  <c r="E172" i="1"/>
  <c r="D172" i="1"/>
  <c r="C172" i="1"/>
  <c r="B172" i="1"/>
  <c r="G171" i="1"/>
  <c r="F171" i="1"/>
  <c r="D171" i="1"/>
  <c r="C171" i="1"/>
  <c r="H171" i="1" s="1"/>
  <c r="G170" i="1"/>
  <c r="F170" i="1"/>
  <c r="E170" i="1"/>
  <c r="D170" i="1"/>
  <c r="C170" i="1"/>
  <c r="H170" i="1" s="1"/>
  <c r="B170" i="1"/>
  <c r="G169" i="1"/>
  <c r="F169" i="1"/>
  <c r="E169" i="1"/>
  <c r="D169" i="1"/>
  <c r="C169" i="1"/>
  <c r="H169" i="1" s="1"/>
  <c r="B169" i="1"/>
  <c r="G168" i="1"/>
  <c r="F168" i="1"/>
  <c r="E168" i="1"/>
  <c r="D168" i="1"/>
  <c r="C168" i="1"/>
  <c r="B168" i="1"/>
  <c r="G167" i="1"/>
  <c r="F167" i="1"/>
  <c r="E167" i="1"/>
  <c r="D167" i="1"/>
  <c r="C167" i="1"/>
  <c r="H167" i="1" s="1"/>
  <c r="B167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H158" i="1" s="1"/>
  <c r="H157" i="1"/>
  <c r="G157" i="1"/>
  <c r="F157" i="1"/>
  <c r="E157" i="1"/>
  <c r="D157" i="1"/>
  <c r="G156" i="1"/>
  <c r="F156" i="1"/>
  <c r="E156" i="1"/>
  <c r="D156" i="1"/>
  <c r="H156" i="1" s="1"/>
  <c r="G155" i="1"/>
  <c r="F155" i="1"/>
  <c r="E155" i="1"/>
  <c r="D155" i="1"/>
  <c r="G154" i="1"/>
  <c r="F154" i="1"/>
  <c r="F162" i="1" s="1"/>
  <c r="E154" i="1"/>
  <c r="E162" i="1" s="1"/>
  <c r="D154" i="1"/>
  <c r="H151" i="1"/>
  <c r="G151" i="1"/>
  <c r="F151" i="1"/>
  <c r="E151" i="1"/>
  <c r="D151" i="1"/>
  <c r="G150" i="1"/>
  <c r="F150" i="1"/>
  <c r="E150" i="1"/>
  <c r="D150" i="1"/>
  <c r="H150" i="1" s="1"/>
  <c r="G147" i="1"/>
  <c r="F147" i="1"/>
  <c r="E147" i="1"/>
  <c r="D147" i="1"/>
  <c r="H146" i="1"/>
  <c r="G146" i="1"/>
  <c r="F146" i="1"/>
  <c r="E146" i="1"/>
  <c r="D146" i="1"/>
  <c r="G145" i="1"/>
  <c r="F145" i="1"/>
  <c r="E145" i="1"/>
  <c r="D145" i="1"/>
  <c r="H145" i="1" s="1"/>
  <c r="G141" i="1"/>
  <c r="F141" i="1"/>
  <c r="E141" i="1"/>
  <c r="D141" i="1"/>
  <c r="G140" i="1"/>
  <c r="F140" i="1"/>
  <c r="E140" i="1"/>
  <c r="D140" i="1"/>
  <c r="H140" i="1" s="1"/>
  <c r="H139" i="1"/>
  <c r="G139" i="1"/>
  <c r="F139" i="1"/>
  <c r="E139" i="1"/>
  <c r="D139" i="1"/>
  <c r="G138" i="1"/>
  <c r="F138" i="1"/>
  <c r="E138" i="1"/>
  <c r="D138" i="1"/>
  <c r="H138" i="1" s="1"/>
  <c r="G137" i="1"/>
  <c r="F137" i="1"/>
  <c r="E137" i="1"/>
  <c r="D137" i="1"/>
  <c r="H137" i="1" s="1"/>
  <c r="G136" i="1"/>
  <c r="F136" i="1"/>
  <c r="E136" i="1"/>
  <c r="D136" i="1"/>
  <c r="H136" i="1" s="1"/>
  <c r="G135" i="1"/>
  <c r="F135" i="1"/>
  <c r="E135" i="1"/>
  <c r="D135" i="1"/>
  <c r="H135" i="1" s="1"/>
  <c r="G134" i="1"/>
  <c r="F134" i="1"/>
  <c r="E134" i="1"/>
  <c r="D134" i="1"/>
  <c r="H134" i="1" s="1"/>
  <c r="G133" i="1"/>
  <c r="F133" i="1"/>
  <c r="E133" i="1"/>
  <c r="D133" i="1"/>
  <c r="H133" i="1" s="1"/>
  <c r="G132" i="1"/>
  <c r="H132" i="1" s="1"/>
  <c r="F132" i="1"/>
  <c r="E132" i="1"/>
  <c r="D132" i="1"/>
  <c r="G131" i="1"/>
  <c r="F131" i="1"/>
  <c r="E131" i="1"/>
  <c r="D131" i="1"/>
  <c r="H131" i="1" s="1"/>
  <c r="G130" i="1"/>
  <c r="F130" i="1"/>
  <c r="E130" i="1"/>
  <c r="D130" i="1"/>
  <c r="H130" i="1" s="1"/>
  <c r="G129" i="1"/>
  <c r="F129" i="1"/>
  <c r="F142" i="1" s="1"/>
  <c r="E129" i="1"/>
  <c r="D129" i="1"/>
  <c r="G125" i="1"/>
  <c r="F125" i="1"/>
  <c r="E125" i="1"/>
  <c r="D125" i="1"/>
  <c r="H125" i="1" s="1"/>
  <c r="G124" i="1"/>
  <c r="F124" i="1"/>
  <c r="E124" i="1"/>
  <c r="D124" i="1"/>
  <c r="H124" i="1" s="1"/>
  <c r="G123" i="1"/>
  <c r="F123" i="1"/>
  <c r="E123" i="1"/>
  <c r="D123" i="1"/>
  <c r="H123" i="1" s="1"/>
  <c r="H122" i="1"/>
  <c r="G122" i="1"/>
  <c r="F122" i="1"/>
  <c r="E122" i="1"/>
  <c r="D122" i="1"/>
  <c r="G121" i="1"/>
  <c r="F121" i="1"/>
  <c r="E121" i="1"/>
  <c r="D121" i="1"/>
  <c r="H121" i="1" s="1"/>
  <c r="H120" i="1"/>
  <c r="G120" i="1"/>
  <c r="F120" i="1"/>
  <c r="E120" i="1"/>
  <c r="D120" i="1"/>
  <c r="G116" i="1"/>
  <c r="F116" i="1"/>
  <c r="E116" i="1"/>
  <c r="D116" i="1"/>
  <c r="H116" i="1" s="1"/>
  <c r="G115" i="1"/>
  <c r="F115" i="1"/>
  <c r="E115" i="1"/>
  <c r="D115" i="1"/>
  <c r="H115" i="1" s="1"/>
  <c r="G114" i="1"/>
  <c r="F114" i="1"/>
  <c r="E114" i="1"/>
  <c r="D114" i="1"/>
  <c r="H114" i="1" s="1"/>
  <c r="G113" i="1"/>
  <c r="F113" i="1"/>
  <c r="E113" i="1"/>
  <c r="D113" i="1"/>
  <c r="H113" i="1" s="1"/>
  <c r="H112" i="1"/>
  <c r="G112" i="1"/>
  <c r="F112" i="1"/>
  <c r="E112" i="1"/>
  <c r="D112" i="1"/>
  <c r="G111" i="1"/>
  <c r="F111" i="1"/>
  <c r="E111" i="1"/>
  <c r="D111" i="1"/>
  <c r="H111" i="1" s="1"/>
  <c r="H110" i="1"/>
  <c r="G110" i="1"/>
  <c r="F110" i="1"/>
  <c r="E110" i="1"/>
  <c r="D110" i="1"/>
  <c r="G109" i="1"/>
  <c r="F109" i="1"/>
  <c r="E109" i="1"/>
  <c r="D109" i="1"/>
  <c r="H109" i="1" s="1"/>
  <c r="G108" i="1"/>
  <c r="F108" i="1"/>
  <c r="E108" i="1"/>
  <c r="D108" i="1"/>
  <c r="H108" i="1" s="1"/>
  <c r="G107" i="1"/>
  <c r="F107" i="1"/>
  <c r="E107" i="1"/>
  <c r="D107" i="1"/>
  <c r="H107" i="1" s="1"/>
  <c r="G106" i="1"/>
  <c r="F106" i="1"/>
  <c r="E106" i="1"/>
  <c r="D106" i="1"/>
  <c r="H106" i="1" s="1"/>
  <c r="G105" i="1"/>
  <c r="F105" i="1"/>
  <c r="E105" i="1"/>
  <c r="D105" i="1"/>
  <c r="H105" i="1" s="1"/>
  <c r="G104" i="1"/>
  <c r="F104" i="1"/>
  <c r="E104" i="1"/>
  <c r="D104" i="1"/>
  <c r="H104" i="1" s="1"/>
  <c r="G100" i="1"/>
  <c r="H100" i="1" s="1"/>
  <c r="F100" i="1"/>
  <c r="E100" i="1"/>
  <c r="D100" i="1"/>
  <c r="G99" i="1"/>
  <c r="F99" i="1"/>
  <c r="E99" i="1"/>
  <c r="E101" i="1" s="1"/>
  <c r="D99" i="1"/>
  <c r="G98" i="1"/>
  <c r="F98" i="1"/>
  <c r="E98" i="1"/>
  <c r="D98" i="1"/>
  <c r="G97" i="1"/>
  <c r="F97" i="1"/>
  <c r="E97" i="1"/>
  <c r="D97" i="1"/>
  <c r="D101" i="1" s="1"/>
  <c r="D96" i="1"/>
  <c r="H95" i="1"/>
  <c r="G95" i="1"/>
  <c r="F95" i="1"/>
  <c r="E95" i="1"/>
  <c r="D95" i="1"/>
  <c r="G94" i="1"/>
  <c r="F94" i="1"/>
  <c r="E94" i="1"/>
  <c r="D94" i="1"/>
  <c r="G93" i="1"/>
  <c r="F93" i="1"/>
  <c r="E93" i="1"/>
  <c r="D93" i="1"/>
  <c r="H93" i="1" s="1"/>
  <c r="G92" i="1"/>
  <c r="G96" i="1" s="1"/>
  <c r="F92" i="1"/>
  <c r="E92" i="1"/>
  <c r="D92" i="1"/>
  <c r="G89" i="1"/>
  <c r="F89" i="1"/>
  <c r="E89" i="1"/>
  <c r="D89" i="1"/>
  <c r="H89" i="1" s="1"/>
  <c r="H86" i="1"/>
  <c r="G86" i="1"/>
  <c r="F86" i="1"/>
  <c r="E86" i="1"/>
  <c r="D86" i="1"/>
  <c r="G85" i="1"/>
  <c r="F85" i="1"/>
  <c r="E85" i="1"/>
  <c r="D85" i="1"/>
  <c r="H85" i="1" s="1"/>
  <c r="H84" i="1"/>
  <c r="G84" i="1"/>
  <c r="F84" i="1"/>
  <c r="E84" i="1"/>
  <c r="D84" i="1"/>
  <c r="G83" i="1"/>
  <c r="F83" i="1"/>
  <c r="E83" i="1"/>
  <c r="D83" i="1"/>
  <c r="H83" i="1" s="1"/>
  <c r="G82" i="1"/>
  <c r="F82" i="1"/>
  <c r="E82" i="1"/>
  <c r="D82" i="1"/>
  <c r="H82" i="1" s="1"/>
  <c r="G81" i="1"/>
  <c r="F81" i="1"/>
  <c r="E81" i="1"/>
  <c r="D81" i="1"/>
  <c r="H81" i="1" s="1"/>
  <c r="G80" i="1"/>
  <c r="F80" i="1"/>
  <c r="E80" i="1"/>
  <c r="D80" i="1"/>
  <c r="H80" i="1" s="1"/>
  <c r="G79" i="1"/>
  <c r="G87" i="1" s="1"/>
  <c r="F79" i="1"/>
  <c r="E79" i="1"/>
  <c r="D79" i="1"/>
  <c r="H79" i="1" s="1"/>
  <c r="G75" i="1"/>
  <c r="F75" i="1"/>
  <c r="E75" i="1"/>
  <c r="D75" i="1"/>
  <c r="H75" i="1" s="1"/>
  <c r="G74" i="1"/>
  <c r="H74" i="1" s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H71" i="1" s="1"/>
  <c r="G70" i="1"/>
  <c r="F70" i="1"/>
  <c r="E70" i="1"/>
  <c r="D70" i="1"/>
  <c r="G69" i="1"/>
  <c r="F69" i="1"/>
  <c r="E69" i="1"/>
  <c r="D69" i="1"/>
  <c r="H69" i="1" s="1"/>
  <c r="G68" i="1"/>
  <c r="F68" i="1"/>
  <c r="E68" i="1"/>
  <c r="D68" i="1"/>
  <c r="G62" i="1"/>
  <c r="F62" i="1"/>
  <c r="E62" i="1"/>
  <c r="D62" i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H58" i="1"/>
  <c r="G58" i="1"/>
  <c r="F58" i="1"/>
  <c r="E58" i="1"/>
  <c r="D58" i="1"/>
  <c r="G57" i="1"/>
  <c r="F57" i="1"/>
  <c r="E57" i="1"/>
  <c r="D57" i="1"/>
  <c r="H57" i="1" s="1"/>
  <c r="G56" i="1"/>
  <c r="F56" i="1"/>
  <c r="E56" i="1"/>
  <c r="D56" i="1"/>
  <c r="G55" i="1"/>
  <c r="F55" i="1"/>
  <c r="E55" i="1"/>
  <c r="D55" i="1"/>
  <c r="H55" i="1" s="1"/>
  <c r="G54" i="1"/>
  <c r="F54" i="1"/>
  <c r="E54" i="1"/>
  <c r="D54" i="1"/>
  <c r="G53" i="1"/>
  <c r="F53" i="1"/>
  <c r="E53" i="1"/>
  <c r="D53" i="1"/>
  <c r="H53" i="1" s="1"/>
  <c r="G52" i="1"/>
  <c r="H52" i="1" s="1"/>
  <c r="F52" i="1"/>
  <c r="E52" i="1"/>
  <c r="D52" i="1"/>
  <c r="G51" i="1"/>
  <c r="F51" i="1"/>
  <c r="E51" i="1"/>
  <c r="D51" i="1"/>
  <c r="H50" i="1"/>
  <c r="G50" i="1"/>
  <c r="F50" i="1"/>
  <c r="E50" i="1"/>
  <c r="D50" i="1"/>
  <c r="G49" i="1"/>
  <c r="F49" i="1"/>
  <c r="E49" i="1"/>
  <c r="D49" i="1"/>
  <c r="H49" i="1" s="1"/>
  <c r="G48" i="1"/>
  <c r="F48" i="1"/>
  <c r="E48" i="1"/>
  <c r="D48" i="1"/>
  <c r="H48" i="1" s="1"/>
  <c r="G47" i="1"/>
  <c r="F47" i="1"/>
  <c r="E47" i="1"/>
  <c r="D47" i="1"/>
  <c r="H47" i="1" s="1"/>
  <c r="G46" i="1"/>
  <c r="F46" i="1"/>
  <c r="E46" i="1"/>
  <c r="D46" i="1"/>
  <c r="H46" i="1" s="1"/>
  <c r="G45" i="1"/>
  <c r="F45" i="1"/>
  <c r="E45" i="1"/>
  <c r="D45" i="1"/>
  <c r="H45" i="1" s="1"/>
  <c r="G44" i="1"/>
  <c r="F44" i="1"/>
  <c r="E44" i="1"/>
  <c r="D44" i="1"/>
  <c r="G43" i="1"/>
  <c r="F43" i="1"/>
  <c r="E43" i="1"/>
  <c r="D43" i="1"/>
  <c r="H42" i="1"/>
  <c r="G42" i="1"/>
  <c r="F42" i="1"/>
  <c r="E42" i="1"/>
  <c r="D42" i="1"/>
  <c r="G41" i="1"/>
  <c r="F41" i="1"/>
  <c r="E41" i="1"/>
  <c r="D41" i="1"/>
  <c r="G40" i="1"/>
  <c r="F40" i="1"/>
  <c r="E40" i="1"/>
  <c r="D40" i="1"/>
  <c r="H40" i="1" s="1"/>
  <c r="G39" i="1"/>
  <c r="H39" i="1" s="1"/>
  <c r="F39" i="1"/>
  <c r="E39" i="1"/>
  <c r="D39" i="1"/>
  <c r="G38" i="1"/>
  <c r="F38" i="1"/>
  <c r="E38" i="1"/>
  <c r="D38" i="1"/>
  <c r="H38" i="1" s="1"/>
  <c r="G37" i="1"/>
  <c r="F37" i="1"/>
  <c r="E37" i="1"/>
  <c r="D37" i="1"/>
  <c r="G36" i="1"/>
  <c r="F36" i="1"/>
  <c r="E36" i="1"/>
  <c r="D36" i="1"/>
  <c r="H36" i="1" s="1"/>
  <c r="G35" i="1"/>
  <c r="F35" i="1"/>
  <c r="E35" i="1"/>
  <c r="D35" i="1"/>
  <c r="G34" i="1"/>
  <c r="F34" i="1"/>
  <c r="E34" i="1"/>
  <c r="D34" i="1"/>
  <c r="H34" i="1" s="1"/>
  <c r="G33" i="1"/>
  <c r="F33" i="1"/>
  <c r="E33" i="1"/>
  <c r="D33" i="1"/>
  <c r="G32" i="1"/>
  <c r="F32" i="1"/>
  <c r="E32" i="1"/>
  <c r="D32" i="1"/>
  <c r="H32" i="1" s="1"/>
  <c r="G31" i="1"/>
  <c r="F31" i="1"/>
  <c r="E31" i="1"/>
  <c r="D31" i="1"/>
  <c r="G30" i="1"/>
  <c r="F30" i="1"/>
  <c r="E30" i="1"/>
  <c r="D30" i="1"/>
  <c r="H30" i="1" s="1"/>
  <c r="G29" i="1"/>
  <c r="F29" i="1"/>
  <c r="E29" i="1"/>
  <c r="D29" i="1"/>
  <c r="G28" i="1"/>
  <c r="F28" i="1"/>
  <c r="E28" i="1"/>
  <c r="D28" i="1"/>
  <c r="H27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0" i="1"/>
  <c r="F20" i="1"/>
  <c r="E20" i="1"/>
  <c r="D20" i="1"/>
  <c r="G18" i="1"/>
  <c r="F18" i="1"/>
  <c r="E18" i="1"/>
  <c r="D18" i="1"/>
  <c r="G17" i="1"/>
  <c r="F17" i="1"/>
  <c r="E17" i="1"/>
  <c r="D17" i="1"/>
  <c r="G16" i="1"/>
  <c r="F16" i="1"/>
  <c r="E16" i="1"/>
  <c r="D16" i="1"/>
  <c r="H16" i="1" s="1"/>
  <c r="G15" i="1"/>
  <c r="F15" i="1"/>
  <c r="E15" i="1"/>
  <c r="D15" i="1"/>
  <c r="G14" i="1"/>
  <c r="F14" i="1"/>
  <c r="E14" i="1"/>
  <c r="D14" i="1"/>
  <c r="H14" i="1" s="1"/>
  <c r="G13" i="1"/>
  <c r="F13" i="1"/>
  <c r="E13" i="1"/>
  <c r="D13" i="1"/>
  <c r="G12" i="1"/>
  <c r="F12" i="1"/>
  <c r="E12" i="1"/>
  <c r="D12" i="1"/>
  <c r="H12" i="1" s="1"/>
  <c r="G11" i="1"/>
  <c r="F11" i="1"/>
  <c r="E11" i="1"/>
  <c r="D11" i="1"/>
  <c r="G10" i="1"/>
  <c r="F10" i="1"/>
  <c r="E10" i="1"/>
  <c r="D10" i="1"/>
  <c r="H10" i="1" s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F19" i="1" l="1"/>
  <c r="D63" i="1"/>
  <c r="H25" i="1"/>
  <c r="D76" i="1"/>
  <c r="F101" i="1"/>
  <c r="G142" i="1"/>
  <c r="H147" i="1"/>
  <c r="H160" i="1"/>
  <c r="E211" i="1"/>
  <c r="E63" i="1"/>
  <c r="H29" i="1"/>
  <c r="H31" i="1"/>
  <c r="E76" i="1"/>
  <c r="G101" i="1"/>
  <c r="F117" i="1"/>
  <c r="D197" i="1"/>
  <c r="C197" i="1"/>
  <c r="F237" i="1"/>
  <c r="D251" i="1"/>
  <c r="H243" i="1"/>
  <c r="H7" i="1"/>
  <c r="H9" i="1"/>
  <c r="F63" i="1"/>
  <c r="F64" i="1" s="1"/>
  <c r="H33" i="1"/>
  <c r="F76" i="1"/>
  <c r="H70" i="1"/>
  <c r="H72" i="1"/>
  <c r="F96" i="1"/>
  <c r="H98" i="1"/>
  <c r="G117" i="1"/>
  <c r="H117" i="1" s="1"/>
  <c r="H172" i="1"/>
  <c r="F197" i="1"/>
  <c r="H202" i="1"/>
  <c r="G237" i="1"/>
  <c r="E251" i="1"/>
  <c r="E19" i="1"/>
  <c r="H11" i="1"/>
  <c r="G63" i="1"/>
  <c r="G64" i="1" s="1"/>
  <c r="H35" i="1"/>
  <c r="H37" i="1"/>
  <c r="H54" i="1"/>
  <c r="H56" i="1"/>
  <c r="G76" i="1"/>
  <c r="H168" i="1"/>
  <c r="H180" i="1"/>
  <c r="D211" i="1"/>
  <c r="H211" i="1" s="1"/>
  <c r="F251" i="1"/>
  <c r="H13" i="1"/>
  <c r="H15" i="1"/>
  <c r="H24" i="1"/>
  <c r="H26" i="1"/>
  <c r="H41" i="1"/>
  <c r="H60" i="1"/>
  <c r="H62" i="1"/>
  <c r="H68" i="1"/>
  <c r="D87" i="1"/>
  <c r="H87" i="1" s="1"/>
  <c r="H92" i="1"/>
  <c r="D117" i="1"/>
  <c r="H159" i="1"/>
  <c r="H161" i="1"/>
  <c r="H189" i="1"/>
  <c r="E237" i="1"/>
  <c r="H232" i="1"/>
  <c r="H240" i="1"/>
  <c r="E87" i="1"/>
  <c r="E96" i="1"/>
  <c r="H96" i="1"/>
  <c r="D142" i="1"/>
  <c r="G162" i="1"/>
  <c r="H181" i="1"/>
  <c r="H246" i="1"/>
  <c r="G19" i="1"/>
  <c r="H19" i="1" s="1"/>
  <c r="D19" i="1"/>
  <c r="H8" i="1"/>
  <c r="H51" i="1"/>
  <c r="H73" i="1"/>
  <c r="F87" i="1"/>
  <c r="H101" i="1"/>
  <c r="H99" i="1"/>
  <c r="E117" i="1"/>
  <c r="E142" i="1"/>
  <c r="D162" i="1"/>
  <c r="H162" i="1" s="1"/>
  <c r="H237" i="1"/>
  <c r="D64" i="1"/>
  <c r="H63" i="1"/>
  <c r="H76" i="1"/>
  <c r="E64" i="1"/>
  <c r="H197" i="1"/>
  <c r="H6" i="1"/>
  <c r="H23" i="1"/>
  <c r="H154" i="1"/>
  <c r="H129" i="1"/>
  <c r="H208" i="1"/>
  <c r="H97" i="1"/>
  <c r="H229" i="1"/>
  <c r="G251" i="1"/>
  <c r="H251" i="1" s="1"/>
  <c r="H64" i="1" l="1"/>
  <c r="H142" i="1"/>
</calcChain>
</file>

<file path=xl/sharedStrings.xml><?xml version="1.0" encoding="utf-8"?>
<sst xmlns="http://schemas.openxmlformats.org/spreadsheetml/2006/main" count="308" uniqueCount="197">
  <si>
    <t xml:space="preserve">                     MISSOULA PUBLIC LIBRARY FY 2022</t>
  </si>
  <si>
    <t>STATISTICS REPORT FOR THE MONTH OF</t>
  </si>
  <si>
    <t>FEBRUARY</t>
  </si>
  <si>
    <t>2022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</si>
  <si>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</si>
  <si>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</si>
  <si>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</si>
  <si>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</si>
  <si>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</si>
  <si>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</si>
  <si>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</si>
  <si>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</si>
  <si>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</si>
  <si>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</si>
  <si>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</si>
  <si>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</si>
  <si>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</si>
  <si>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</si>
  <si>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</si>
  <si>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</si>
  <si>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</si>
  <si>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</si>
  <si>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</si>
  <si>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</si>
  <si>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</si>
  <si>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</si>
  <si>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</si>
  <si>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</si>
  <si>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 xml:space="preserve"> Wow Bus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</si>
  <si>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</si>
  <si>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</si>
  <si>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</si>
  <si>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</si>
  <si>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</si>
  <si>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</si>
  <si>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</si>
  <si>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</si>
  <si>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</si>
  <si>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</si>
  <si>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</si>
  <si>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</si>
  <si>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</si>
  <si>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</si>
  <si>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</si>
  <si>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</si>
  <si>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</si>
  <si>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</si>
  <si>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</si>
  <si>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</si>
  <si>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</si>
  <si>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</si>
  <si>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</si>
  <si>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</si>
  <si>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</si>
  <si>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</si>
  <si>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</si>
  <si>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</si>
  <si>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</si>
  <si>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</si>
  <si>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</si>
  <si>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</si>
  <si>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</si>
  <si>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</si>
  <si>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</si>
  <si>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</si>
  <si>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</si>
  <si>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</si>
  <si>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</si>
  <si>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</si>
  <si>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</si>
  <si>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</si>
  <si>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</si>
  <si>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</si>
  <si>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</si>
  <si>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</si>
  <si>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</si>
  <si>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</si>
  <si>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</si>
  <si>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</si>
  <si>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</si>
  <si>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</si>
  <si>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</si>
  <si>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</si>
  <si>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</si>
  <si>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</si>
  <si>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</si>
  <si>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</si>
  <si>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</si>
  <si>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</si>
  <si>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</si>
  <si>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</si>
  <si>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</si>
  <si>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</si>
  <si>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</si>
  <si>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</si>
  <si>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</si>
  <si>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</si>
  <si>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</si>
  <si>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</si>
  <si>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</si>
  <si>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</si>
  <si>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</si>
  <si>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</si>
  <si>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</si>
  <si>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</si>
  <si>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</si>
  <si>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</si>
  <si>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</si>
  <si>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</si>
  <si>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</si>
  <si>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</si>
  <si>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</si>
  <si>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</si>
  <si>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</si>
  <si>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</si>
  <si>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</si>
  <si>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</si>
  <si>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</si>
  <si>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</si>
  <si>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</si>
  <si>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</si>
  <si>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</si>
  <si>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</si>
  <si>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</si>
  <si>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</si>
  <si>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</si>
  <si>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</si>
  <si>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</si>
  <si>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</si>
  <si>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</si>
  <si>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</si>
  <si>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</si>
  <si>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</si>
  <si>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</si>
  <si>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</si>
  <si>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</si>
  <si>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</si>
  <si>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</si>
  <si>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</si>
  <si>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</si>
  <si>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</si>
  <si>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</si>
  <si>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</si>
  <si>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</si>
  <si>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</si>
  <si>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</si>
  <si>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</si>
  <si>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</si>
  <si>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</si>
  <si>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</si>
  <si>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</si>
  <si>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</si>
  <si>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</si>
  <si>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</si>
  <si>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</si>
  <si>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</si>
  <si>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</si>
  <si>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Jungle Cruise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</si>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</sst>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3" fontId="0" fillId="0" borderId="1" xfId="0" applyNumberFormat="1" applyFont="1" applyBorder="1" applyAlignment="1">
      <alignment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6" fillId="0" borderId="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</sheetNames>
    <sheetDataSet>
      <sheetData sheetId="0"/>
      <sheetData sheetId="1">
        <row r="3">
          <cell r="H3">
            <v>315214</v>
          </cell>
        </row>
        <row r="4">
          <cell r="H4">
            <v>2868</v>
          </cell>
        </row>
        <row r="5">
          <cell r="H5">
            <v>1324</v>
          </cell>
        </row>
        <row r="6">
          <cell r="H6">
            <v>1433</v>
          </cell>
        </row>
        <row r="7">
          <cell r="H7">
            <v>2533</v>
          </cell>
        </row>
        <row r="8">
          <cell r="H8">
            <v>2581</v>
          </cell>
        </row>
        <row r="9">
          <cell r="H9">
            <v>1475</v>
          </cell>
        </row>
        <row r="10">
          <cell r="H10">
            <v>0</v>
          </cell>
        </row>
        <row r="11">
          <cell r="H11">
            <v>9349</v>
          </cell>
        </row>
        <row r="12">
          <cell r="H12">
            <v>69157</v>
          </cell>
        </row>
        <row r="13">
          <cell r="H13">
            <v>51133</v>
          </cell>
        </row>
        <row r="14">
          <cell r="H14">
            <v>3674</v>
          </cell>
        </row>
        <row r="15">
          <cell r="H15">
            <v>0</v>
          </cell>
        </row>
        <row r="17">
          <cell r="H17">
            <v>368</v>
          </cell>
        </row>
        <row r="21">
          <cell r="H21">
            <v>13329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54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574</v>
          </cell>
        </row>
        <row r="28">
          <cell r="H28">
            <v>145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650</v>
          </cell>
        </row>
        <row r="33">
          <cell r="H33">
            <v>11</v>
          </cell>
        </row>
        <row r="34">
          <cell r="H34">
            <v>157</v>
          </cell>
        </row>
        <row r="35">
          <cell r="H35">
            <v>0</v>
          </cell>
        </row>
        <row r="36">
          <cell r="H36">
            <v>1078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100</v>
          </cell>
        </row>
        <row r="42">
          <cell r="H42">
            <v>43</v>
          </cell>
        </row>
        <row r="43">
          <cell r="H43">
            <v>7848</v>
          </cell>
        </row>
        <row r="44">
          <cell r="H44">
            <v>964</v>
          </cell>
        </row>
        <row r="45">
          <cell r="H45">
            <v>382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27</v>
          </cell>
        </row>
        <row r="52">
          <cell r="H52">
            <v>0</v>
          </cell>
        </row>
        <row r="53">
          <cell r="H53">
            <v>750</v>
          </cell>
        </row>
        <row r="54">
          <cell r="H54">
            <v>0</v>
          </cell>
        </row>
        <row r="55">
          <cell r="H55">
            <v>21</v>
          </cell>
        </row>
        <row r="56">
          <cell r="H56">
            <v>55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70">
          <cell r="H70">
            <v>43824</v>
          </cell>
        </row>
        <row r="71">
          <cell r="H71">
            <v>980</v>
          </cell>
        </row>
        <row r="72">
          <cell r="H72">
            <v>1352</v>
          </cell>
        </row>
        <row r="73">
          <cell r="H73">
            <v>1425</v>
          </cell>
        </row>
        <row r="74">
          <cell r="H74">
            <v>229</v>
          </cell>
        </row>
        <row r="75">
          <cell r="H75">
            <v>620</v>
          </cell>
        </row>
        <row r="76">
          <cell r="H76">
            <v>562</v>
          </cell>
        </row>
        <row r="77">
          <cell r="H77">
            <v>2</v>
          </cell>
        </row>
        <row r="79">
          <cell r="H79">
            <v>45317</v>
          </cell>
        </row>
        <row r="80">
          <cell r="H80">
            <v>680</v>
          </cell>
        </row>
        <row r="81">
          <cell r="H81">
            <v>1215</v>
          </cell>
        </row>
        <row r="82">
          <cell r="H82">
            <v>1175</v>
          </cell>
        </row>
        <row r="83">
          <cell r="H83">
            <v>292</v>
          </cell>
        </row>
        <row r="84">
          <cell r="H84">
            <v>693</v>
          </cell>
        </row>
        <row r="85">
          <cell r="H85">
            <v>460</v>
          </cell>
        </row>
        <row r="86">
          <cell r="H86">
            <v>0</v>
          </cell>
        </row>
        <row r="87">
          <cell r="H87">
            <v>81689</v>
          </cell>
        </row>
        <row r="90">
          <cell r="H90">
            <v>161</v>
          </cell>
        </row>
        <row r="91">
          <cell r="H91">
            <v>379</v>
          </cell>
        </row>
        <row r="92">
          <cell r="H92">
            <v>3</v>
          </cell>
        </row>
        <row r="93">
          <cell r="H93">
            <v>1</v>
          </cell>
        </row>
        <row r="95">
          <cell r="H95">
            <v>308</v>
          </cell>
        </row>
        <row r="96">
          <cell r="H96">
            <v>14</v>
          </cell>
        </row>
        <row r="97">
          <cell r="H97">
            <v>25</v>
          </cell>
        </row>
        <row r="100">
          <cell r="H100">
            <v>0</v>
          </cell>
        </row>
        <row r="101">
          <cell r="H101">
            <v>5160</v>
          </cell>
        </row>
        <row r="102">
          <cell r="H102">
            <v>0</v>
          </cell>
        </row>
        <row r="103">
          <cell r="H103">
            <v>376</v>
          </cell>
        </row>
        <row r="104">
          <cell r="H104">
            <v>783</v>
          </cell>
        </row>
        <row r="105">
          <cell r="H105">
            <v>207708</v>
          </cell>
        </row>
        <row r="106">
          <cell r="H106">
            <v>24</v>
          </cell>
        </row>
        <row r="107">
          <cell r="H107">
            <v>17</v>
          </cell>
        </row>
        <row r="108">
          <cell r="H108">
            <v>120</v>
          </cell>
        </row>
        <row r="109">
          <cell r="H109">
            <v>6</v>
          </cell>
        </row>
        <row r="110">
          <cell r="H110">
            <v>179</v>
          </cell>
        </row>
        <row r="111">
          <cell r="H111">
            <v>148</v>
          </cell>
        </row>
        <row r="112">
          <cell r="H112">
            <v>0</v>
          </cell>
        </row>
        <row r="116">
          <cell r="H116">
            <v>90615</v>
          </cell>
        </row>
        <row r="117">
          <cell r="H117">
            <v>85252</v>
          </cell>
        </row>
        <row r="118">
          <cell r="H118">
            <v>17</v>
          </cell>
        </row>
        <row r="119">
          <cell r="H119">
            <v>207885</v>
          </cell>
        </row>
        <row r="120">
          <cell r="H120">
            <v>1008</v>
          </cell>
        </row>
        <row r="121">
          <cell r="H121">
            <v>2840</v>
          </cell>
        </row>
        <row r="124">
          <cell r="H124">
            <v>881</v>
          </cell>
        </row>
        <row r="125">
          <cell r="H125">
            <v>0</v>
          </cell>
        </row>
        <row r="126">
          <cell r="H126">
            <v>60722</v>
          </cell>
        </row>
        <row r="127">
          <cell r="H127">
            <v>7912</v>
          </cell>
        </row>
        <row r="128">
          <cell r="H128">
            <v>478</v>
          </cell>
        </row>
        <row r="129">
          <cell r="H129">
            <v>60</v>
          </cell>
        </row>
        <row r="130">
          <cell r="H130">
            <v>156</v>
          </cell>
        </row>
        <row r="131">
          <cell r="H131">
            <v>48</v>
          </cell>
        </row>
        <row r="132">
          <cell r="H132">
            <v>224</v>
          </cell>
        </row>
        <row r="133">
          <cell r="H133">
            <v>183</v>
          </cell>
        </row>
        <row r="134">
          <cell r="H134">
            <v>442</v>
          </cell>
        </row>
        <row r="135">
          <cell r="H135">
            <v>0</v>
          </cell>
        </row>
        <row r="136">
          <cell r="H136">
            <v>242</v>
          </cell>
        </row>
        <row r="140">
          <cell r="H140">
            <v>34</v>
          </cell>
        </row>
        <row r="141">
          <cell r="H141">
            <v>467</v>
          </cell>
        </row>
        <row r="142">
          <cell r="H142">
            <v>603</v>
          </cell>
        </row>
        <row r="145">
          <cell r="H145">
            <v>444</v>
          </cell>
        </row>
        <row r="146">
          <cell r="H146">
            <v>405</v>
          </cell>
        </row>
        <row r="149">
          <cell r="H149">
            <v>38718</v>
          </cell>
        </row>
        <row r="150">
          <cell r="H150">
            <v>926</v>
          </cell>
        </row>
        <row r="151">
          <cell r="H151">
            <v>883</v>
          </cell>
        </row>
        <row r="152">
          <cell r="H152">
            <v>2018</v>
          </cell>
        </row>
        <row r="153">
          <cell r="H153">
            <v>230</v>
          </cell>
        </row>
        <row r="154">
          <cell r="H154">
            <v>1001</v>
          </cell>
        </row>
        <row r="155">
          <cell r="H155">
            <v>1186</v>
          </cell>
        </row>
        <row r="156">
          <cell r="H156">
            <v>0</v>
          </cell>
        </row>
        <row r="162">
          <cell r="H162">
            <v>458</v>
          </cell>
        </row>
        <row r="164">
          <cell r="H164">
            <v>1437</v>
          </cell>
        </row>
        <row r="166">
          <cell r="H166">
            <v>266</v>
          </cell>
        </row>
        <row r="167">
          <cell r="H167">
            <v>0</v>
          </cell>
        </row>
        <row r="169">
          <cell r="H169">
            <v>0</v>
          </cell>
        </row>
        <row r="171">
          <cell r="H171">
            <v>987</v>
          </cell>
        </row>
        <row r="173">
          <cell r="H173">
            <v>223</v>
          </cell>
        </row>
        <row r="179">
          <cell r="H179">
            <v>36</v>
          </cell>
        </row>
        <row r="182">
          <cell r="H182">
            <v>344</v>
          </cell>
        </row>
        <row r="185">
          <cell r="H185">
            <v>0</v>
          </cell>
        </row>
        <row r="188">
          <cell r="H188">
            <v>0</v>
          </cell>
        </row>
        <row r="191">
          <cell r="H191">
            <v>46</v>
          </cell>
        </row>
        <row r="193">
          <cell r="E193">
            <v>183</v>
          </cell>
        </row>
        <row r="194">
          <cell r="E194">
            <v>1</v>
          </cell>
        </row>
        <row r="195">
          <cell r="E195">
            <v>59</v>
          </cell>
        </row>
        <row r="196">
          <cell r="E196">
            <v>6</v>
          </cell>
        </row>
        <row r="197">
          <cell r="E197">
            <v>0</v>
          </cell>
        </row>
        <row r="198">
          <cell r="E198">
            <v>42</v>
          </cell>
        </row>
        <row r="199">
          <cell r="E199">
            <v>58</v>
          </cell>
        </row>
        <row r="200">
          <cell r="E200">
            <v>0</v>
          </cell>
        </row>
        <row r="203">
          <cell r="H203">
            <v>0</v>
          </cell>
        </row>
        <row r="205">
          <cell r="H205">
            <v>4733</v>
          </cell>
        </row>
        <row r="207">
          <cell r="H207">
            <v>1603</v>
          </cell>
        </row>
        <row r="208">
          <cell r="H208">
            <v>22</v>
          </cell>
        </row>
        <row r="209">
          <cell r="H209">
            <v>48</v>
          </cell>
        </row>
        <row r="220">
          <cell r="G220">
            <v>2278</v>
          </cell>
        </row>
        <row r="223">
          <cell r="H223">
            <v>0</v>
          </cell>
        </row>
        <row r="224">
          <cell r="H224">
            <v>31</v>
          </cell>
        </row>
        <row r="225">
          <cell r="H225">
            <v>1784</v>
          </cell>
        </row>
        <row r="228">
          <cell r="H228">
            <v>295</v>
          </cell>
        </row>
        <row r="229">
          <cell r="H229">
            <v>1020</v>
          </cell>
        </row>
        <row r="232">
          <cell r="H232">
            <v>117889</v>
          </cell>
        </row>
        <row r="233">
          <cell r="H233">
            <v>1366</v>
          </cell>
        </row>
        <row r="234">
          <cell r="H234">
            <v>6976</v>
          </cell>
        </row>
        <row r="235">
          <cell r="H235">
            <v>1941</v>
          </cell>
        </row>
        <row r="236">
          <cell r="H236">
            <v>0</v>
          </cell>
        </row>
        <row r="237">
          <cell r="H237">
            <v>643</v>
          </cell>
        </row>
        <row r="238">
          <cell r="H238">
            <v>1731</v>
          </cell>
        </row>
        <row r="239">
          <cell r="C239">
            <v>0</v>
          </cell>
        </row>
        <row r="240">
          <cell r="H240">
            <v>6191</v>
          </cell>
        </row>
        <row r="243">
          <cell r="H243">
            <v>6512</v>
          </cell>
        </row>
        <row r="244">
          <cell r="H244">
            <v>4</v>
          </cell>
        </row>
        <row r="245">
          <cell r="H245">
            <v>5</v>
          </cell>
        </row>
        <row r="246">
          <cell r="H246">
            <v>156</v>
          </cell>
        </row>
        <row r="247">
          <cell r="H247">
            <v>22</v>
          </cell>
        </row>
        <row r="248">
          <cell r="H248">
            <v>29</v>
          </cell>
        </row>
        <row r="249">
          <cell r="H249">
            <v>17</v>
          </cell>
        </row>
        <row r="250">
          <cell r="H250">
            <v>0</v>
          </cell>
        </row>
        <row r="255">
          <cell r="H255">
            <v>6647.37</v>
          </cell>
        </row>
        <row r="256">
          <cell r="H256">
            <v>5011.9599999999991</v>
          </cell>
        </row>
        <row r="257">
          <cell r="H257">
            <v>193.5</v>
          </cell>
        </row>
        <row r="258">
          <cell r="H258">
            <v>1.75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15890</v>
          </cell>
        </row>
        <row r="264">
          <cell r="H264">
            <v>0</v>
          </cell>
        </row>
        <row r="265">
          <cell r="H265">
            <v>0</v>
          </cell>
        </row>
        <row r="268">
          <cell r="H268">
            <v>30598.300000000003</v>
          </cell>
        </row>
        <row r="269">
          <cell r="H269">
            <v>5000</v>
          </cell>
        </row>
      </sheetData>
      <sheetData sheetId="2">
        <row r="3">
          <cell r="BF3">
            <v>45853</v>
          </cell>
          <cell r="BR3">
            <v>15289</v>
          </cell>
          <cell r="CD3">
            <v>36404</v>
          </cell>
        </row>
        <row r="4">
          <cell r="BF4">
            <v>283</v>
          </cell>
          <cell r="BR4">
            <v>125</v>
          </cell>
          <cell r="CD4">
            <v>341</v>
          </cell>
        </row>
        <row r="5">
          <cell r="BF5">
            <v>179</v>
          </cell>
          <cell r="BR5">
            <v>70</v>
          </cell>
          <cell r="CD5">
            <v>200</v>
          </cell>
        </row>
        <row r="6">
          <cell r="BF6">
            <v>223</v>
          </cell>
          <cell r="BR6">
            <v>142</v>
          </cell>
          <cell r="CD6">
            <v>164</v>
          </cell>
        </row>
        <row r="7">
          <cell r="BF7">
            <v>407</v>
          </cell>
          <cell r="BR7">
            <v>354</v>
          </cell>
          <cell r="CD7">
            <v>424</v>
          </cell>
        </row>
        <row r="8">
          <cell r="BF8">
            <v>553</v>
          </cell>
          <cell r="BR8">
            <v>242</v>
          </cell>
          <cell r="CD8">
            <v>297</v>
          </cell>
        </row>
        <row r="9">
          <cell r="BF9">
            <v>216</v>
          </cell>
          <cell r="BR9">
            <v>205</v>
          </cell>
          <cell r="CD9">
            <v>169</v>
          </cell>
        </row>
        <row r="10">
          <cell r="BF10">
            <v>25</v>
          </cell>
          <cell r="BR10">
            <v>0</v>
          </cell>
          <cell r="CD10">
            <v>0</v>
          </cell>
        </row>
        <row r="11">
          <cell r="BF11">
            <v>1364</v>
          </cell>
          <cell r="BR11">
            <v>0</v>
          </cell>
          <cell r="CD11">
            <v>1410</v>
          </cell>
        </row>
        <row r="12">
          <cell r="BF12">
            <v>7329</v>
          </cell>
          <cell r="BR12">
            <v>7762</v>
          </cell>
          <cell r="CD12">
            <v>7762</v>
          </cell>
        </row>
        <row r="13">
          <cell r="BF13">
            <v>5447</v>
          </cell>
          <cell r="BR13">
            <v>6563</v>
          </cell>
          <cell r="CD13">
            <v>6563</v>
          </cell>
        </row>
        <row r="14">
          <cell r="BR14">
            <v>114</v>
          </cell>
          <cell r="CD14">
            <v>536</v>
          </cell>
        </row>
        <row r="15">
          <cell r="BF15">
            <v>0</v>
          </cell>
        </row>
        <row r="17">
          <cell r="BF17">
            <v>0</v>
          </cell>
          <cell r="BR17">
            <v>5198</v>
          </cell>
          <cell r="CD17">
            <v>23</v>
          </cell>
        </row>
        <row r="21">
          <cell r="BF21">
            <v>1363</v>
          </cell>
          <cell r="BR21">
            <v>104</v>
          </cell>
          <cell r="CD21">
            <v>1104</v>
          </cell>
        </row>
        <row r="24">
          <cell r="BF24">
            <v>8</v>
          </cell>
          <cell r="BR24">
            <v>10</v>
          </cell>
          <cell r="CD24">
            <v>6</v>
          </cell>
        </row>
        <row r="25">
          <cell r="BF25">
            <v>3</v>
          </cell>
        </row>
        <row r="27">
          <cell r="BF27">
            <v>55</v>
          </cell>
          <cell r="BR27">
            <v>72</v>
          </cell>
          <cell r="CD27">
            <v>39</v>
          </cell>
        </row>
        <row r="28">
          <cell r="BF28">
            <v>24</v>
          </cell>
          <cell r="BR28">
            <v>25</v>
          </cell>
          <cell r="CD28">
            <v>9</v>
          </cell>
        </row>
        <row r="32">
          <cell r="BF32">
            <v>74</v>
          </cell>
          <cell r="BR32">
            <v>249</v>
          </cell>
          <cell r="CD32">
            <v>75</v>
          </cell>
        </row>
        <row r="33">
          <cell r="BF33">
            <v>8</v>
          </cell>
          <cell r="BR33">
            <v>9</v>
          </cell>
          <cell r="CD33">
            <v>1</v>
          </cell>
        </row>
        <row r="34">
          <cell r="BF34">
            <v>7</v>
          </cell>
          <cell r="BR34">
            <v>54</v>
          </cell>
          <cell r="CD34">
            <v>20</v>
          </cell>
        </row>
        <row r="35">
          <cell r="BF35">
            <v>0</v>
          </cell>
        </row>
        <row r="36">
          <cell r="BF36">
            <v>241</v>
          </cell>
          <cell r="BR36">
            <v>1126</v>
          </cell>
          <cell r="CD36">
            <v>242</v>
          </cell>
        </row>
        <row r="40">
          <cell r="BF40">
            <v>0</v>
          </cell>
        </row>
        <row r="41">
          <cell r="BF41">
            <v>3</v>
          </cell>
          <cell r="CD41">
            <v>10</v>
          </cell>
        </row>
        <row r="42">
          <cell r="BF42">
            <v>0</v>
          </cell>
          <cell r="BR42">
            <v>26</v>
          </cell>
          <cell r="CD42">
            <v>0</v>
          </cell>
        </row>
        <row r="43">
          <cell r="BR43">
            <v>945</v>
          </cell>
          <cell r="CD43">
            <v>983</v>
          </cell>
        </row>
        <row r="44">
          <cell r="BF44">
            <v>147</v>
          </cell>
          <cell r="BR44">
            <v>73</v>
          </cell>
          <cell r="CD44">
            <v>71</v>
          </cell>
        </row>
        <row r="45">
          <cell r="BF45">
            <v>36</v>
          </cell>
          <cell r="BR45">
            <v>36</v>
          </cell>
          <cell r="CD45">
            <v>55</v>
          </cell>
        </row>
        <row r="47">
          <cell r="BF47">
            <v>22</v>
          </cell>
        </row>
        <row r="51">
          <cell r="BF51">
            <v>5</v>
          </cell>
          <cell r="BR51">
            <v>3</v>
          </cell>
          <cell r="CD51">
            <v>5</v>
          </cell>
        </row>
        <row r="53">
          <cell r="BF53">
            <v>123</v>
          </cell>
          <cell r="BR53">
            <v>72</v>
          </cell>
          <cell r="CD53">
            <v>83</v>
          </cell>
        </row>
        <row r="55">
          <cell r="BF55">
            <v>1</v>
          </cell>
          <cell r="BR55">
            <v>0</v>
          </cell>
          <cell r="CD55">
            <v>1</v>
          </cell>
        </row>
        <row r="56">
          <cell r="BF56">
            <v>5</v>
          </cell>
          <cell r="BR56">
            <v>0</v>
          </cell>
          <cell r="CD56">
            <v>0</v>
          </cell>
        </row>
        <row r="61">
          <cell r="BR61">
            <v>765</v>
          </cell>
          <cell r="CD61">
            <v>1436</v>
          </cell>
        </row>
        <row r="62">
          <cell r="BF62">
            <v>81</v>
          </cell>
          <cell r="BR62">
            <v>40</v>
          </cell>
          <cell r="CD62">
            <v>137</v>
          </cell>
        </row>
        <row r="63">
          <cell r="BF63">
            <v>61</v>
          </cell>
          <cell r="BR63">
            <v>31</v>
          </cell>
          <cell r="CD63">
            <v>24</v>
          </cell>
        </row>
        <row r="64">
          <cell r="BF64">
            <v>78</v>
          </cell>
          <cell r="BR64">
            <v>170</v>
          </cell>
          <cell r="CD64">
            <v>102</v>
          </cell>
        </row>
        <row r="70">
          <cell r="BF70">
            <v>5094</v>
          </cell>
          <cell r="BR70">
            <v>5767</v>
          </cell>
          <cell r="CD70">
            <v>5794</v>
          </cell>
        </row>
        <row r="71">
          <cell r="BF71">
            <v>53</v>
          </cell>
          <cell r="BR71">
            <v>27</v>
          </cell>
          <cell r="CD71">
            <v>348</v>
          </cell>
        </row>
        <row r="72">
          <cell r="BF72">
            <v>148</v>
          </cell>
          <cell r="BR72">
            <v>153</v>
          </cell>
          <cell r="CD72">
            <v>194</v>
          </cell>
        </row>
        <row r="73">
          <cell r="BF73">
            <v>153</v>
          </cell>
          <cell r="BR73">
            <v>159</v>
          </cell>
          <cell r="CD73">
            <v>267</v>
          </cell>
        </row>
        <row r="74">
          <cell r="BF74">
            <v>19</v>
          </cell>
          <cell r="BR74">
            <v>16</v>
          </cell>
          <cell r="CD74">
            <v>17</v>
          </cell>
        </row>
        <row r="75">
          <cell r="BF75">
            <v>72</v>
          </cell>
          <cell r="BR75">
            <v>55</v>
          </cell>
          <cell r="CD75">
            <v>154</v>
          </cell>
        </row>
        <row r="76">
          <cell r="BF76">
            <v>71</v>
          </cell>
          <cell r="BR76">
            <v>67</v>
          </cell>
          <cell r="CD76">
            <v>99</v>
          </cell>
        </row>
        <row r="77">
          <cell r="BF77">
            <v>9</v>
          </cell>
          <cell r="BR77">
            <v>1</v>
          </cell>
          <cell r="CD77">
            <v>2</v>
          </cell>
        </row>
        <row r="79">
          <cell r="BF79">
            <v>3129</v>
          </cell>
          <cell r="BR79">
            <v>6377</v>
          </cell>
          <cell r="CD79">
            <v>6286</v>
          </cell>
        </row>
        <row r="80">
          <cell r="BF80">
            <v>109</v>
          </cell>
          <cell r="BR80">
            <v>67</v>
          </cell>
          <cell r="CD80">
            <v>75</v>
          </cell>
        </row>
        <row r="81">
          <cell r="BF81">
            <v>135</v>
          </cell>
          <cell r="BR81">
            <v>73</v>
          </cell>
          <cell r="CD81">
            <v>367</v>
          </cell>
        </row>
        <row r="82">
          <cell r="BF82">
            <v>113</v>
          </cell>
          <cell r="BR82">
            <v>284</v>
          </cell>
          <cell r="CD82">
            <v>239</v>
          </cell>
        </row>
        <row r="83">
          <cell r="BF83">
            <v>20</v>
          </cell>
          <cell r="BR83">
            <v>24</v>
          </cell>
          <cell r="CD83">
            <v>136</v>
          </cell>
        </row>
        <row r="84">
          <cell r="BF84">
            <v>12</v>
          </cell>
          <cell r="BR84">
            <v>66</v>
          </cell>
          <cell r="CD84">
            <v>101</v>
          </cell>
        </row>
        <row r="85">
          <cell r="BF85">
            <v>53</v>
          </cell>
          <cell r="BR85">
            <v>36</v>
          </cell>
          <cell r="CD85">
            <v>131</v>
          </cell>
        </row>
        <row r="86">
          <cell r="BF86">
            <v>11</v>
          </cell>
          <cell r="BR86">
            <v>0</v>
          </cell>
          <cell r="CD86">
            <v>0</v>
          </cell>
        </row>
        <row r="87">
          <cell r="BF87">
            <v>10365</v>
          </cell>
          <cell r="BR87">
            <v>13499</v>
          </cell>
          <cell r="CD87">
            <v>9918</v>
          </cell>
        </row>
        <row r="90">
          <cell r="BF90">
            <v>33</v>
          </cell>
          <cell r="BR90">
            <v>11</v>
          </cell>
          <cell r="CD90">
            <v>31</v>
          </cell>
        </row>
        <row r="91">
          <cell r="BF91">
            <v>42</v>
          </cell>
          <cell r="BR91">
            <v>47</v>
          </cell>
          <cell r="CD91">
            <v>50</v>
          </cell>
        </row>
        <row r="92">
          <cell r="BF92">
            <v>0</v>
          </cell>
        </row>
        <row r="93">
          <cell r="BF93">
            <v>1</v>
          </cell>
          <cell r="BR93">
            <v>0</v>
          </cell>
          <cell r="CD93">
            <v>1</v>
          </cell>
        </row>
        <row r="94">
          <cell r="BF94">
            <v>21</v>
          </cell>
          <cell r="BR94">
            <v>11</v>
          </cell>
          <cell r="CD94">
            <v>16</v>
          </cell>
        </row>
        <row r="95">
          <cell r="BF95">
            <v>51</v>
          </cell>
          <cell r="BR95">
            <v>18</v>
          </cell>
          <cell r="CD95">
            <v>40</v>
          </cell>
        </row>
        <row r="96">
          <cell r="BF96">
            <v>2</v>
          </cell>
        </row>
        <row r="97">
          <cell r="BF97">
            <v>1</v>
          </cell>
          <cell r="BR97">
            <v>0</v>
          </cell>
          <cell r="CD97">
            <v>5</v>
          </cell>
        </row>
        <row r="100">
          <cell r="BF100">
            <v>1872</v>
          </cell>
        </row>
        <row r="101">
          <cell r="BF101">
            <v>892</v>
          </cell>
        </row>
        <row r="102">
          <cell r="BF102">
            <v>185</v>
          </cell>
        </row>
        <row r="103">
          <cell r="BF103">
            <v>147</v>
          </cell>
        </row>
        <row r="104">
          <cell r="BF104">
            <v>214</v>
          </cell>
        </row>
        <row r="105">
          <cell r="BF105">
            <v>24425</v>
          </cell>
        </row>
        <row r="106">
          <cell r="BF106">
            <v>18</v>
          </cell>
          <cell r="CD106">
            <v>3</v>
          </cell>
        </row>
        <row r="107">
          <cell r="BF107">
            <v>22</v>
          </cell>
          <cell r="CD107">
            <v>2</v>
          </cell>
        </row>
        <row r="108">
          <cell r="BF108">
            <v>43</v>
          </cell>
          <cell r="CD108">
            <v>18</v>
          </cell>
        </row>
        <row r="109">
          <cell r="BF109">
            <v>3</v>
          </cell>
          <cell r="CD109">
            <v>0</v>
          </cell>
        </row>
        <row r="110">
          <cell r="BF110">
            <v>24</v>
          </cell>
          <cell r="CD110">
            <v>96</v>
          </cell>
        </row>
        <row r="111">
          <cell r="BF111">
            <v>31</v>
          </cell>
          <cell r="BR111">
            <v>11</v>
          </cell>
          <cell r="CD111">
            <v>14</v>
          </cell>
        </row>
        <row r="112">
          <cell r="BF112">
            <v>36</v>
          </cell>
        </row>
        <row r="116">
          <cell r="BF116">
            <v>10668</v>
          </cell>
          <cell r="BR116">
            <v>11508</v>
          </cell>
          <cell r="CD116">
            <v>12997</v>
          </cell>
        </row>
        <row r="117">
          <cell r="BF117">
            <v>3686</v>
          </cell>
          <cell r="BR117">
            <v>34498</v>
          </cell>
          <cell r="CD117">
            <v>4314</v>
          </cell>
        </row>
        <row r="118">
          <cell r="BF118">
            <v>65</v>
          </cell>
        </row>
        <row r="119">
          <cell r="BF119">
            <v>32190</v>
          </cell>
        </row>
        <row r="120">
          <cell r="BF120">
            <v>148</v>
          </cell>
        </row>
        <row r="121">
          <cell r="BF121">
            <v>601</v>
          </cell>
        </row>
        <row r="124">
          <cell r="BF124">
            <v>390</v>
          </cell>
          <cell r="BR124">
            <v>21</v>
          </cell>
          <cell r="CD124">
            <v>27</v>
          </cell>
        </row>
        <row r="125">
          <cell r="BF125">
            <v>689</v>
          </cell>
        </row>
        <row r="126">
          <cell r="BF126">
            <v>5905</v>
          </cell>
          <cell r="BR126">
            <v>891</v>
          </cell>
          <cell r="CD126">
            <v>7067</v>
          </cell>
        </row>
        <row r="127">
          <cell r="BF127">
            <v>1430</v>
          </cell>
          <cell r="BR127">
            <v>517</v>
          </cell>
          <cell r="CD127">
            <v>935</v>
          </cell>
        </row>
        <row r="128">
          <cell r="BF128">
            <v>110</v>
          </cell>
          <cell r="BR128">
            <v>7</v>
          </cell>
          <cell r="CD128">
            <v>40</v>
          </cell>
        </row>
        <row r="129">
          <cell r="BF129">
            <v>19</v>
          </cell>
          <cell r="CD129">
            <v>3</v>
          </cell>
        </row>
        <row r="130">
          <cell r="BF130">
            <v>16</v>
          </cell>
          <cell r="BR130">
            <v>10</v>
          </cell>
          <cell r="CD130">
            <v>18</v>
          </cell>
        </row>
        <row r="131">
          <cell r="BF131">
            <v>9</v>
          </cell>
          <cell r="CD131">
            <v>7</v>
          </cell>
        </row>
        <row r="132">
          <cell r="BF132">
            <v>37</v>
          </cell>
          <cell r="BR132">
            <v>10</v>
          </cell>
          <cell r="CD132">
            <v>33</v>
          </cell>
        </row>
        <row r="133">
          <cell r="BF133">
            <v>32</v>
          </cell>
          <cell r="BR133">
            <v>39</v>
          </cell>
          <cell r="CD133">
            <v>19</v>
          </cell>
        </row>
        <row r="134">
          <cell r="BF134">
            <v>119</v>
          </cell>
          <cell r="BR134">
            <v>56</v>
          </cell>
          <cell r="CD134">
            <v>63</v>
          </cell>
        </row>
        <row r="135">
          <cell r="BF135">
            <v>70</v>
          </cell>
        </row>
        <row r="136">
          <cell r="BF136">
            <v>0</v>
          </cell>
        </row>
        <row r="140">
          <cell r="BF140">
            <v>13</v>
          </cell>
          <cell r="CD140">
            <v>10</v>
          </cell>
        </row>
        <row r="141">
          <cell r="BF141">
            <v>69</v>
          </cell>
          <cell r="CD141">
            <v>54</v>
          </cell>
        </row>
        <row r="142">
          <cell r="BF142">
            <v>155</v>
          </cell>
          <cell r="CD142">
            <v>72</v>
          </cell>
        </row>
        <row r="145">
          <cell r="BF145">
            <v>5</v>
          </cell>
          <cell r="CD145">
            <v>49</v>
          </cell>
        </row>
        <row r="146">
          <cell r="BF146">
            <v>25</v>
          </cell>
          <cell r="CD146">
            <v>49</v>
          </cell>
        </row>
        <row r="149">
          <cell r="BF149">
            <v>24527</v>
          </cell>
          <cell r="CD149">
            <v>12781</v>
          </cell>
        </row>
        <row r="150">
          <cell r="BF150" t="str">
            <v>unavailable</v>
          </cell>
          <cell r="CD150">
            <v>129</v>
          </cell>
        </row>
        <row r="151">
          <cell r="BF151">
            <v>238</v>
          </cell>
          <cell r="CD151">
            <v>124</v>
          </cell>
        </row>
        <row r="152">
          <cell r="BF152">
            <v>397</v>
          </cell>
          <cell r="CD152">
            <v>238</v>
          </cell>
        </row>
        <row r="153">
          <cell r="BF153">
            <v>405</v>
          </cell>
          <cell r="CD153">
            <v>16</v>
          </cell>
        </row>
        <row r="154">
          <cell r="BF154">
            <v>217</v>
          </cell>
          <cell r="CD154">
            <v>96</v>
          </cell>
        </row>
        <row r="155">
          <cell r="BF155">
            <v>228</v>
          </cell>
          <cell r="BR155">
            <v>104</v>
          </cell>
          <cell r="CD155">
            <v>123</v>
          </cell>
        </row>
        <row r="156">
          <cell r="BF156">
            <v>91</v>
          </cell>
        </row>
        <row r="161">
          <cell r="CD161">
            <v>8</v>
          </cell>
        </row>
        <row r="162">
          <cell r="BF162">
            <v>224</v>
          </cell>
          <cell r="CD162">
            <v>59</v>
          </cell>
        </row>
        <row r="163">
          <cell r="CD163">
            <v>8</v>
          </cell>
        </row>
        <row r="164">
          <cell r="BF164">
            <v>726</v>
          </cell>
          <cell r="CD164">
            <v>222</v>
          </cell>
        </row>
        <row r="165">
          <cell r="CD165">
            <v>3</v>
          </cell>
        </row>
        <row r="166">
          <cell r="BF166">
            <v>16</v>
          </cell>
          <cell r="CD166">
            <v>65</v>
          </cell>
        </row>
        <row r="168">
          <cell r="BF168">
            <v>40</v>
          </cell>
        </row>
        <row r="169">
          <cell r="BF169">
            <v>204</v>
          </cell>
        </row>
        <row r="170">
          <cell r="BF170">
            <v>10</v>
          </cell>
          <cell r="CD170">
            <v>1</v>
          </cell>
        </row>
        <row r="171">
          <cell r="CD171">
            <v>17</v>
          </cell>
        </row>
        <row r="172">
          <cell r="BR172">
            <v>8</v>
          </cell>
          <cell r="CD172">
            <v>6</v>
          </cell>
        </row>
        <row r="173">
          <cell r="BF173">
            <v>33</v>
          </cell>
          <cell r="BR173">
            <v>47</v>
          </cell>
          <cell r="CD173">
            <v>25</v>
          </cell>
        </row>
        <row r="175">
          <cell r="BR175">
            <v>1</v>
          </cell>
          <cell r="CD175">
            <v>4</v>
          </cell>
        </row>
        <row r="176">
          <cell r="BF176">
            <v>25</v>
          </cell>
          <cell r="BR176">
            <v>2</v>
          </cell>
          <cell r="CD176">
            <v>0</v>
          </cell>
        </row>
        <row r="179">
          <cell r="BF179">
            <v>20</v>
          </cell>
        </row>
        <row r="182">
          <cell r="BF182">
            <v>218</v>
          </cell>
        </row>
        <row r="185">
          <cell r="BF185">
            <v>0</v>
          </cell>
        </row>
        <row r="188">
          <cell r="BF188">
            <v>5</v>
          </cell>
        </row>
        <row r="190">
          <cell r="BR190">
            <v>1</v>
          </cell>
          <cell r="CD190">
            <v>1</v>
          </cell>
        </row>
        <row r="191">
          <cell r="BF191">
            <v>7</v>
          </cell>
          <cell r="BR191">
            <v>3</v>
          </cell>
          <cell r="CD191">
            <v>11</v>
          </cell>
        </row>
        <row r="193">
          <cell r="BF193">
            <v>24</v>
          </cell>
          <cell r="BR193">
            <v>10</v>
          </cell>
          <cell r="CD193">
            <v>19</v>
          </cell>
        </row>
        <row r="194">
          <cell r="BF194">
            <v>0</v>
          </cell>
        </row>
        <row r="195">
          <cell r="BF195">
            <v>7</v>
          </cell>
          <cell r="CD195">
            <v>7</v>
          </cell>
        </row>
        <row r="196">
          <cell r="BF196">
            <v>0</v>
          </cell>
        </row>
        <row r="197">
          <cell r="BF197">
            <v>0</v>
          </cell>
        </row>
        <row r="198">
          <cell r="BF198">
            <v>5</v>
          </cell>
        </row>
        <row r="199">
          <cell r="BF199">
            <v>7</v>
          </cell>
          <cell r="CD199">
            <v>4</v>
          </cell>
        </row>
        <row r="200">
          <cell r="BF200">
            <v>0</v>
          </cell>
        </row>
        <row r="203">
          <cell r="BF203">
            <v>11</v>
          </cell>
        </row>
        <row r="204">
          <cell r="BR204">
            <v>0</v>
          </cell>
          <cell r="CD204">
            <v>4</v>
          </cell>
        </row>
        <row r="205">
          <cell r="BF205">
            <v>206</v>
          </cell>
          <cell r="BR205">
            <v>0</v>
          </cell>
          <cell r="CD205">
            <v>377</v>
          </cell>
        </row>
        <row r="206">
          <cell r="CD206">
            <v>18</v>
          </cell>
        </row>
        <row r="207">
          <cell r="BF207">
            <v>153</v>
          </cell>
          <cell r="CD207">
            <v>414</v>
          </cell>
        </row>
        <row r="208">
          <cell r="BF208">
            <v>18</v>
          </cell>
          <cell r="CD208">
            <v>6</v>
          </cell>
        </row>
        <row r="209">
          <cell r="BF209">
            <v>13</v>
          </cell>
          <cell r="CD209">
            <v>8</v>
          </cell>
        </row>
        <row r="210">
          <cell r="BR210">
            <v>10</v>
          </cell>
        </row>
        <row r="212">
          <cell r="BR212">
            <v>126</v>
          </cell>
        </row>
        <row r="220">
          <cell r="BF220">
            <v>0</v>
          </cell>
        </row>
        <row r="223">
          <cell r="BF223">
            <v>8</v>
          </cell>
        </row>
        <row r="224">
          <cell r="BF224">
            <v>15</v>
          </cell>
          <cell r="CD224">
            <v>9</v>
          </cell>
        </row>
        <row r="225">
          <cell r="BF225">
            <v>205</v>
          </cell>
          <cell r="CD225">
            <v>219</v>
          </cell>
        </row>
        <row r="228">
          <cell r="BF228">
            <v>47</v>
          </cell>
          <cell r="CD228">
            <v>65</v>
          </cell>
        </row>
        <row r="229">
          <cell r="BF229">
            <v>93</v>
          </cell>
          <cell r="CD229">
            <v>158</v>
          </cell>
        </row>
        <row r="232">
          <cell r="BF232">
            <v>2347</v>
          </cell>
          <cell r="BR232">
            <v>1174</v>
          </cell>
          <cell r="CD232">
            <v>19647</v>
          </cell>
        </row>
        <row r="233">
          <cell r="BF233">
            <v>272</v>
          </cell>
          <cell r="BR233">
            <v>6</v>
          </cell>
          <cell r="CD233">
            <v>195</v>
          </cell>
        </row>
        <row r="234">
          <cell r="BF234">
            <v>1203</v>
          </cell>
          <cell r="BR234">
            <v>973</v>
          </cell>
          <cell r="CD234">
            <v>886</v>
          </cell>
        </row>
        <row r="235">
          <cell r="BF235">
            <v>228</v>
          </cell>
          <cell r="BR235">
            <v>119</v>
          </cell>
          <cell r="CD235">
            <v>344</v>
          </cell>
        </row>
        <row r="236">
          <cell r="BF236">
            <v>58</v>
          </cell>
        </row>
        <row r="237">
          <cell r="BF237">
            <v>220</v>
          </cell>
          <cell r="BR237">
            <v>19</v>
          </cell>
          <cell r="CD237">
            <v>88</v>
          </cell>
        </row>
        <row r="238">
          <cell r="BF238">
            <v>311</v>
          </cell>
          <cell r="BR238">
            <v>85</v>
          </cell>
          <cell r="CD238">
            <v>247</v>
          </cell>
        </row>
        <row r="240">
          <cell r="BF240">
            <v>1178</v>
          </cell>
          <cell r="BR240">
            <v>843</v>
          </cell>
          <cell r="CD240">
            <v>763</v>
          </cell>
        </row>
        <row r="243">
          <cell r="BF243">
            <v>384</v>
          </cell>
          <cell r="BR243">
            <v>282</v>
          </cell>
          <cell r="CD243">
            <v>486</v>
          </cell>
        </row>
        <row r="244">
          <cell r="BF244">
            <v>0</v>
          </cell>
          <cell r="BR244">
            <v>0</v>
          </cell>
          <cell r="CD244">
            <v>1</v>
          </cell>
        </row>
        <row r="245">
          <cell r="BF245">
            <v>1</v>
          </cell>
          <cell r="BR245">
            <v>0</v>
          </cell>
          <cell r="CD245">
            <v>2</v>
          </cell>
        </row>
        <row r="246">
          <cell r="BF246">
            <v>6</v>
          </cell>
          <cell r="BR246">
            <v>3</v>
          </cell>
          <cell r="CD246">
            <v>0</v>
          </cell>
        </row>
        <row r="247">
          <cell r="BF247">
            <v>0</v>
          </cell>
          <cell r="BR247">
            <v>0</v>
          </cell>
          <cell r="CD247">
            <v>3</v>
          </cell>
        </row>
        <row r="248">
          <cell r="BF248">
            <v>9</v>
          </cell>
          <cell r="BR248">
            <v>0</v>
          </cell>
          <cell r="CD248">
            <v>2</v>
          </cell>
        </row>
        <row r="249">
          <cell r="BF249">
            <v>1</v>
          </cell>
          <cell r="BR249">
            <v>3</v>
          </cell>
          <cell r="CD249">
            <v>0</v>
          </cell>
        </row>
        <row r="250">
          <cell r="BF250">
            <v>0</v>
          </cell>
          <cell r="BR250">
            <v>0</v>
          </cell>
          <cell r="CD250">
            <v>0</v>
          </cell>
        </row>
        <row r="255">
          <cell r="BF255">
            <v>2275.92</v>
          </cell>
          <cell r="BR255">
            <v>54.4</v>
          </cell>
          <cell r="CD255">
            <v>888.67</v>
          </cell>
        </row>
        <row r="256">
          <cell r="BF256">
            <v>1008.97</v>
          </cell>
          <cell r="BR256">
            <v>333.81</v>
          </cell>
          <cell r="CD256">
            <v>331.76</v>
          </cell>
        </row>
        <row r="257">
          <cell r="BF257">
            <v>15</v>
          </cell>
          <cell r="CD257">
            <v>33</v>
          </cell>
        </row>
        <row r="258">
          <cell r="BF258">
            <v>30.8</v>
          </cell>
        </row>
        <row r="259">
          <cell r="BF259">
            <v>636.61</v>
          </cell>
        </row>
        <row r="260">
          <cell r="BF260">
            <v>124.95</v>
          </cell>
        </row>
        <row r="261">
          <cell r="BF261">
            <v>0</v>
          </cell>
        </row>
        <row r="262">
          <cell r="BF262">
            <v>25</v>
          </cell>
        </row>
        <row r="263">
          <cell r="BF263">
            <v>1963</v>
          </cell>
          <cell r="CD263">
            <v>1505</v>
          </cell>
        </row>
        <row r="265">
          <cell r="BF265">
            <v>40</v>
          </cell>
        </row>
        <row r="268">
          <cell r="BF268">
            <v>2763.92</v>
          </cell>
          <cell r="BR268">
            <v>475.11</v>
          </cell>
          <cell r="CD268">
            <v>2083.65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tabSelected="1" view="pageLayout" topLeftCell="A128" zoomScaleNormal="100" zoomScaleSheetLayoutView="100" workbookViewId="0">
      <selection activeCell="E159" sqref="E159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2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10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2019</v>
      </c>
      <c r="H4" s="8" t="s">
        <v>11</v>
      </c>
    </row>
    <row r="5" spans="1:10" x14ac:dyDescent="0.25">
      <c r="A5" s="2" t="s">
        <v>12</v>
      </c>
      <c r="B5" s="4"/>
      <c r="C5" s="11"/>
      <c r="D5" s="11"/>
      <c r="E5" s="11"/>
      <c r="F5" s="7"/>
      <c r="G5" s="7"/>
      <c r="H5" s="12"/>
      <c r="J5" s="13" t="s">
        <v>13</v>
      </c>
    </row>
    <row r="6" spans="1:10" x14ac:dyDescent="0.25">
      <c r="A6" s="14" t="s">
        <v>14</v>
      </c>
      <c r="B6" s="15"/>
      <c r="C6" s="16"/>
      <c r="D6" s="17">
        <f>[1]Monthly!CD3</f>
        <v>36404</v>
      </c>
      <c r="E6" s="17">
        <f>[1]Fiscal!H3</f>
        <v>315214</v>
      </c>
      <c r="F6" s="18">
        <f>[1]Monthly!BR3</f>
        <v>15289</v>
      </c>
      <c r="G6" s="18">
        <f>[1]Monthly!BF3</f>
        <v>45853</v>
      </c>
      <c r="H6" s="19">
        <f t="shared" ref="H6:H19" si="0">(+D6-G6)/G6</f>
        <v>-0.20607157655987612</v>
      </c>
      <c r="J6" t="s">
        <v>15</v>
      </c>
    </row>
    <row r="7" spans="1:10" x14ac:dyDescent="0.25">
      <c r="A7" s="14" t="s">
        <v>16</v>
      </c>
      <c r="B7" s="15"/>
      <c r="C7" s="16"/>
      <c r="D7" s="17">
        <f>[1]Monthly!CD4</f>
        <v>341</v>
      </c>
      <c r="E7" s="17">
        <f>[1]Fiscal!H4</f>
        <v>2868</v>
      </c>
      <c r="F7" s="18">
        <f>[1]Monthly!BR4</f>
        <v>125</v>
      </c>
      <c r="G7" s="18">
        <f>[1]Monthly!BF4</f>
        <v>283</v>
      </c>
      <c r="H7" s="19">
        <f t="shared" si="0"/>
        <v>0.20494699646643111</v>
      </c>
      <c r="J7" t="s">
        <v>17</v>
      </c>
    </row>
    <row r="8" spans="1:10" x14ac:dyDescent="0.25">
      <c r="A8" s="14" t="s">
        <v>18</v>
      </c>
      <c r="B8" s="15"/>
      <c r="C8" s="16"/>
      <c r="D8" s="17">
        <f>[1]Monthly!CD5</f>
        <v>200</v>
      </c>
      <c r="E8" s="17">
        <f>[1]Fiscal!H5</f>
        <v>1324</v>
      </c>
      <c r="F8" s="18">
        <f>[1]Monthly!BR5</f>
        <v>70</v>
      </c>
      <c r="G8" s="18">
        <f>[1]Monthly!BF5</f>
        <v>179</v>
      </c>
      <c r="H8" s="19">
        <f t="shared" si="0"/>
        <v>0.11731843575418995</v>
      </c>
      <c r="J8" t="s">
        <v>19</v>
      </c>
    </row>
    <row r="9" spans="1:10" x14ac:dyDescent="0.25">
      <c r="A9" s="14" t="s">
        <v>20</v>
      </c>
      <c r="B9" s="15"/>
      <c r="C9" s="16"/>
      <c r="D9" s="17">
        <f>[1]Monthly!CD6</f>
        <v>164</v>
      </c>
      <c r="E9" s="17">
        <f>[1]Fiscal!H6</f>
        <v>1433</v>
      </c>
      <c r="F9" s="18">
        <f>[1]Monthly!BR6</f>
        <v>142</v>
      </c>
      <c r="G9" s="18">
        <f>[1]Monthly!BF6</f>
        <v>223</v>
      </c>
      <c r="H9" s="19">
        <f t="shared" si="0"/>
        <v>-0.26457399103139012</v>
      </c>
      <c r="J9" t="s">
        <v>21</v>
      </c>
    </row>
    <row r="10" spans="1:10" x14ac:dyDescent="0.25">
      <c r="A10" s="14" t="s">
        <v>22</v>
      </c>
      <c r="B10" s="15"/>
      <c r="C10" s="16"/>
      <c r="D10" s="17">
        <f>[1]Monthly!CD7</f>
        <v>424</v>
      </c>
      <c r="E10" s="17">
        <f>[1]Fiscal!H7</f>
        <v>2533</v>
      </c>
      <c r="F10" s="18">
        <f>[1]Monthly!BR7</f>
        <v>354</v>
      </c>
      <c r="G10" s="18">
        <f>[1]Monthly!BF7</f>
        <v>407</v>
      </c>
      <c r="H10" s="19">
        <f t="shared" si="0"/>
        <v>4.1769041769041768E-2</v>
      </c>
      <c r="J10" t="s">
        <v>23</v>
      </c>
    </row>
    <row r="11" spans="1:10" x14ac:dyDescent="0.25">
      <c r="A11" s="14" t="s">
        <v>24</v>
      </c>
      <c r="B11" s="15"/>
      <c r="C11" s="16"/>
      <c r="D11" s="17">
        <f>[1]Monthly!CD8</f>
        <v>297</v>
      </c>
      <c r="E11" s="17">
        <f>[1]Fiscal!H8</f>
        <v>2581</v>
      </c>
      <c r="F11" s="18">
        <f>[1]Monthly!BR8</f>
        <v>242</v>
      </c>
      <c r="G11" s="18">
        <f>[1]Monthly!BF8</f>
        <v>553</v>
      </c>
      <c r="H11" s="19">
        <f t="shared" si="0"/>
        <v>-0.46292947558770342</v>
      </c>
      <c r="J11" t="s">
        <v>25</v>
      </c>
    </row>
    <row r="12" spans="1:10" x14ac:dyDescent="0.25">
      <c r="A12" s="14" t="s">
        <v>26</v>
      </c>
      <c r="B12" s="15"/>
      <c r="C12" s="16"/>
      <c r="D12" s="17">
        <f>[1]Monthly!CD9</f>
        <v>169</v>
      </c>
      <c r="E12" s="17">
        <f>[1]Fiscal!H9</f>
        <v>1475</v>
      </c>
      <c r="F12" s="18">
        <f>[1]Monthly!BR9</f>
        <v>205</v>
      </c>
      <c r="G12" s="18">
        <f>[1]Monthly!BF9</f>
        <v>216</v>
      </c>
      <c r="H12" s="19">
        <f t="shared" si="0"/>
        <v>-0.21759259259259259</v>
      </c>
      <c r="J12" s="20" t="s">
        <v>27</v>
      </c>
    </row>
    <row r="13" spans="1:10" x14ac:dyDescent="0.25">
      <c r="A13" s="14" t="s">
        <v>28</v>
      </c>
      <c r="B13" s="15"/>
      <c r="C13" s="16"/>
      <c r="D13" s="17">
        <f>[1]Monthly!CD10</f>
        <v>0</v>
      </c>
      <c r="E13" s="17">
        <f>[1]Fiscal!H10</f>
        <v>0</v>
      </c>
      <c r="F13" s="18">
        <f>[1]Monthly!BR10</f>
        <v>0</v>
      </c>
      <c r="G13" s="18">
        <f>[1]Monthly!BF10</f>
        <v>25</v>
      </c>
      <c r="H13" s="19">
        <f t="shared" si="0"/>
        <v>-1</v>
      </c>
      <c r="J13" s="20" t="s">
        <v>29</v>
      </c>
    </row>
    <row r="14" spans="1:10" x14ac:dyDescent="0.25">
      <c r="A14" s="14" t="s">
        <v>30</v>
      </c>
      <c r="B14" s="15"/>
      <c r="C14" s="16"/>
      <c r="D14" s="17">
        <f>[1]Monthly!CD11</f>
        <v>1410</v>
      </c>
      <c r="E14" s="17">
        <f>[1]Fiscal!H11</f>
        <v>9349</v>
      </c>
      <c r="F14" s="18">
        <f>[1]Monthly!BR11</f>
        <v>0</v>
      </c>
      <c r="G14" s="18">
        <f>[1]Monthly!BF11</f>
        <v>1364</v>
      </c>
      <c r="H14" s="19">
        <f t="shared" si="0"/>
        <v>3.3724340175953077E-2</v>
      </c>
    </row>
    <row r="15" spans="1:10" x14ac:dyDescent="0.25">
      <c r="A15" s="14" t="s">
        <v>31</v>
      </c>
      <c r="B15" s="15"/>
      <c r="C15" s="16"/>
      <c r="D15" s="17">
        <f>[1]Monthly!CD12</f>
        <v>7762</v>
      </c>
      <c r="E15" s="17">
        <f>[1]Fiscal!H12</f>
        <v>69157</v>
      </c>
      <c r="F15" s="18">
        <f>[1]Monthly!BR12</f>
        <v>7762</v>
      </c>
      <c r="G15" s="18">
        <f>[1]Monthly!BF12</f>
        <v>7329</v>
      </c>
      <c r="H15" s="19">
        <f t="shared" si="0"/>
        <v>5.9080365670623552E-2</v>
      </c>
    </row>
    <row r="16" spans="1:10" x14ac:dyDescent="0.25">
      <c r="A16" s="14" t="s">
        <v>32</v>
      </c>
      <c r="B16" s="15"/>
      <c r="C16" s="16"/>
      <c r="D16" s="17">
        <f>[1]Monthly!CD13</f>
        <v>6563</v>
      </c>
      <c r="E16" s="17">
        <f>[1]Fiscal!H13</f>
        <v>51133</v>
      </c>
      <c r="F16" s="18">
        <f>[1]Monthly!BR13</f>
        <v>6563</v>
      </c>
      <c r="G16" s="18">
        <f>[1]Monthly!BF13</f>
        <v>5447</v>
      </c>
      <c r="H16" s="19">
        <f t="shared" si="0"/>
        <v>0.20488342206719296</v>
      </c>
      <c r="J16" t="s">
        <v>33</v>
      </c>
    </row>
    <row r="17" spans="1:8" x14ac:dyDescent="0.25">
      <c r="A17" s="14" t="s">
        <v>34</v>
      </c>
      <c r="B17" s="15"/>
      <c r="C17" s="16"/>
      <c r="D17" s="17">
        <f>[1]Monthly!CD14</f>
        <v>536</v>
      </c>
      <c r="E17" s="17">
        <f>[1]Fiscal!H14</f>
        <v>3674</v>
      </c>
      <c r="F17" s="18">
        <f>[1]Monthly!BR14</f>
        <v>114</v>
      </c>
      <c r="G17" s="18">
        <f>[1]Monthly!BF14</f>
        <v>0</v>
      </c>
      <c r="H17" s="19"/>
    </row>
    <row r="18" spans="1:8" x14ac:dyDescent="0.25">
      <c r="A18" s="14" t="s">
        <v>35</v>
      </c>
      <c r="B18" s="15"/>
      <c r="C18" s="16"/>
      <c r="D18" s="17">
        <f>[1]Monthly!CD15</f>
        <v>0</v>
      </c>
      <c r="E18" s="17">
        <f>[1]Fiscal!H15</f>
        <v>0</v>
      </c>
      <c r="F18" s="18">
        <f>[1]Monthly!BR15</f>
        <v>0</v>
      </c>
      <c r="G18" s="18">
        <f>[1]Monthly!BF15</f>
        <v>0</v>
      </c>
      <c r="H18" s="19"/>
    </row>
    <row r="19" spans="1:8" x14ac:dyDescent="0.25">
      <c r="A19" s="21"/>
      <c r="B19" s="22"/>
      <c r="C19" s="23" t="s">
        <v>36</v>
      </c>
      <c r="D19" s="24">
        <f>SUM(D6:D18)</f>
        <v>54270</v>
      </c>
      <c r="E19" s="24">
        <f>SUM(E6:E18)</f>
        <v>460741</v>
      </c>
      <c r="F19" s="25">
        <f>SUM(F6:F18)</f>
        <v>30866</v>
      </c>
      <c r="G19" s="25">
        <f>SUM(G6:G18)</f>
        <v>61879</v>
      </c>
      <c r="H19" s="19">
        <f t="shared" si="0"/>
        <v>-0.12296578807026616</v>
      </c>
    </row>
    <row r="20" spans="1:8" x14ac:dyDescent="0.25">
      <c r="A20" s="14" t="s">
        <v>37</v>
      </c>
      <c r="B20" s="14"/>
      <c r="C20" s="14"/>
      <c r="D20" s="26">
        <f>[1]Monthly!CD17</f>
        <v>23</v>
      </c>
      <c r="E20" s="14">
        <f>[1]Fiscal!H17</f>
        <v>368</v>
      </c>
      <c r="F20" s="26">
        <f>[1]Monthly!BR17</f>
        <v>5198</v>
      </c>
      <c r="G20" s="26">
        <f>[1]Monthly!BF17</f>
        <v>0</v>
      </c>
      <c r="H20" s="19"/>
    </row>
    <row r="21" spans="1:8" x14ac:dyDescent="0.25">
      <c r="A21" s="4"/>
      <c r="B21" s="4"/>
      <c r="C21" s="11"/>
      <c r="D21" s="27"/>
      <c r="E21" s="27"/>
      <c r="F21" s="28"/>
      <c r="G21" s="28"/>
      <c r="H21" s="12"/>
    </row>
    <row r="22" spans="1:8" x14ac:dyDescent="0.25">
      <c r="A22" s="2" t="s">
        <v>38</v>
      </c>
      <c r="B22" s="4"/>
      <c r="C22" s="11"/>
      <c r="D22" s="9"/>
      <c r="E22" s="8"/>
      <c r="F22" s="8"/>
      <c r="G22" s="8"/>
      <c r="H22" s="8"/>
    </row>
    <row r="23" spans="1:8" x14ac:dyDescent="0.25">
      <c r="A23" s="14" t="s">
        <v>39</v>
      </c>
      <c r="B23" s="29"/>
      <c r="C23" s="16"/>
      <c r="D23" s="17">
        <f>[1]Monthly!CD21</f>
        <v>1104</v>
      </c>
      <c r="E23" s="17">
        <f>[1]Fiscal!H21</f>
        <v>13329</v>
      </c>
      <c r="F23" s="17">
        <f>[1]Monthly!BR21</f>
        <v>104</v>
      </c>
      <c r="G23" s="17">
        <f>[1]Monthly!BF21</f>
        <v>1363</v>
      </c>
      <c r="H23" s="19">
        <f t="shared" ref="H23:H64" si="1">(+D23-G23)/G23</f>
        <v>-0.19002201027146001</v>
      </c>
    </row>
    <row r="24" spans="1:8" hidden="1" x14ac:dyDescent="0.25">
      <c r="A24" s="21" t="s">
        <v>40</v>
      </c>
      <c r="B24" s="30"/>
      <c r="C24" s="31"/>
      <c r="D24" s="17">
        <f>[1]Monthly!CD22</f>
        <v>0</v>
      </c>
      <c r="E24" s="17">
        <f>[1]Fiscal!H22</f>
        <v>0</v>
      </c>
      <c r="F24" s="17">
        <f>[1]Monthly!BRI22</f>
        <v>0</v>
      </c>
      <c r="G24" s="17">
        <f>[1]Monthly!BFJ22</f>
        <v>0</v>
      </c>
      <c r="H24" s="19" t="e">
        <f t="shared" si="1"/>
        <v>#DIV/0!</v>
      </c>
    </row>
    <row r="25" spans="1:8" hidden="1" x14ac:dyDescent="0.25">
      <c r="A25" s="21" t="s">
        <v>41</v>
      </c>
      <c r="B25" s="30"/>
      <c r="C25" s="31"/>
      <c r="D25" s="17">
        <f>[1]Monthly!CD23</f>
        <v>0</v>
      </c>
      <c r="E25" s="17">
        <f>[1]Fiscal!H23</f>
        <v>0</v>
      </c>
      <c r="F25" s="17">
        <f>[1]Monthly!BRI23</f>
        <v>0</v>
      </c>
      <c r="G25" s="17">
        <f>[1]Monthly!BFJ23</f>
        <v>0</v>
      </c>
      <c r="H25" s="19" t="e">
        <f t="shared" si="1"/>
        <v>#DIV/0!</v>
      </c>
    </row>
    <row r="26" spans="1:8" x14ac:dyDescent="0.25">
      <c r="A26" s="14" t="s">
        <v>42</v>
      </c>
      <c r="B26" s="15"/>
      <c r="C26" s="16"/>
      <c r="D26" s="17">
        <f>[1]Monthly!CD24</f>
        <v>6</v>
      </c>
      <c r="E26" s="17">
        <f>[1]Fiscal!H24</f>
        <v>54</v>
      </c>
      <c r="F26" s="17">
        <f>[1]Monthly!BR24</f>
        <v>10</v>
      </c>
      <c r="G26" s="17">
        <f>[1]Monthly!BF24</f>
        <v>8</v>
      </c>
      <c r="H26" s="19">
        <f t="shared" si="1"/>
        <v>-0.25</v>
      </c>
    </row>
    <row r="27" spans="1:8" hidden="1" x14ac:dyDescent="0.25">
      <c r="A27" s="14" t="s">
        <v>43</v>
      </c>
      <c r="B27" s="15"/>
      <c r="C27" s="16"/>
      <c r="D27" s="17">
        <f>[1]Monthly!CD25</f>
        <v>0</v>
      </c>
      <c r="E27" s="17">
        <f>[1]Fiscal!H25</f>
        <v>0</v>
      </c>
      <c r="F27" s="17">
        <f>[1]Monthly!BR25</f>
        <v>0</v>
      </c>
      <c r="G27" s="17">
        <f>[1]Monthly!BF25</f>
        <v>3</v>
      </c>
      <c r="H27" s="19">
        <f t="shared" si="1"/>
        <v>-1</v>
      </c>
    </row>
    <row r="28" spans="1:8" x14ac:dyDescent="0.25">
      <c r="A28" s="14" t="s">
        <v>44</v>
      </c>
      <c r="B28" s="15"/>
      <c r="C28" s="16"/>
      <c r="D28" s="17">
        <f>[1]Monthly!CD26</f>
        <v>0</v>
      </c>
      <c r="E28" s="17">
        <f>[1]Fiscal!H26</f>
        <v>0</v>
      </c>
      <c r="F28" s="17">
        <f>[1]Monthly!BR26</f>
        <v>0</v>
      </c>
      <c r="G28" s="17">
        <f>[1]Monthly!BF26</f>
        <v>0</v>
      </c>
      <c r="H28" s="19"/>
    </row>
    <row r="29" spans="1:8" x14ac:dyDescent="0.25">
      <c r="A29" s="14" t="s">
        <v>45</v>
      </c>
      <c r="B29" s="15"/>
      <c r="C29" s="16"/>
      <c r="D29" s="17">
        <f>[1]Monthly!CD27</f>
        <v>39</v>
      </c>
      <c r="E29" s="17">
        <f>[1]Fiscal!H27</f>
        <v>574</v>
      </c>
      <c r="F29" s="17">
        <f>[1]Monthly!BR27</f>
        <v>72</v>
      </c>
      <c r="G29" s="17">
        <f>[1]Monthly!BF27</f>
        <v>55</v>
      </c>
      <c r="H29" s="19">
        <f t="shared" si="1"/>
        <v>-0.29090909090909089</v>
      </c>
    </row>
    <row r="30" spans="1:8" hidden="1" x14ac:dyDescent="0.25">
      <c r="A30" s="21" t="s">
        <v>46</v>
      </c>
      <c r="B30" s="30"/>
      <c r="C30" s="31"/>
      <c r="D30" s="17">
        <f>[1]Monthly!CD29</f>
        <v>0</v>
      </c>
      <c r="E30" s="17">
        <f>[1]Fiscal!H28</f>
        <v>145</v>
      </c>
      <c r="F30" s="17">
        <f>[1]Monthly!BRI29</f>
        <v>0</v>
      </c>
      <c r="G30" s="17">
        <f>[1]Monthly!BFJ29</f>
        <v>0</v>
      </c>
      <c r="H30" s="19" t="e">
        <f t="shared" si="1"/>
        <v>#DIV/0!</v>
      </c>
    </row>
    <row r="31" spans="1:8" hidden="1" x14ac:dyDescent="0.25">
      <c r="A31" s="21" t="s">
        <v>47</v>
      </c>
      <c r="B31" s="30"/>
      <c r="C31" s="31"/>
      <c r="D31" s="17">
        <f>[1]Monthly!CD30</f>
        <v>0</v>
      </c>
      <c r="E31" s="17">
        <f>[1]Fiscal!H29</f>
        <v>0</v>
      </c>
      <c r="F31" s="17">
        <f>[1]Monthly!BRI30</f>
        <v>0</v>
      </c>
      <c r="G31" s="17">
        <f>[1]Monthly!BFJ30</f>
        <v>0</v>
      </c>
      <c r="H31" s="19" t="e">
        <f t="shared" si="1"/>
        <v>#DIV/0!</v>
      </c>
    </row>
    <row r="32" spans="1:8" hidden="1" x14ac:dyDescent="0.25">
      <c r="A32" s="21" t="s">
        <v>48</v>
      </c>
      <c r="B32" s="30"/>
      <c r="C32" s="31"/>
      <c r="D32" s="17">
        <f>[1]Monthly!CD31</f>
        <v>0</v>
      </c>
      <c r="E32" s="17">
        <f>[1]Fiscal!H30</f>
        <v>0</v>
      </c>
      <c r="F32" s="17">
        <f>[1]Monthly!BRI31</f>
        <v>0</v>
      </c>
      <c r="G32" s="17">
        <f>[1]Monthly!BFJ31</f>
        <v>0</v>
      </c>
      <c r="H32" s="19" t="e">
        <f t="shared" si="1"/>
        <v>#DIV/0!</v>
      </c>
    </row>
    <row r="33" spans="1:8" x14ac:dyDescent="0.25">
      <c r="A33" s="21" t="s">
        <v>49</v>
      </c>
      <c r="B33" s="30"/>
      <c r="C33" s="31"/>
      <c r="D33" s="17">
        <f>[1]Monthly!CD28</f>
        <v>9</v>
      </c>
      <c r="E33" s="17">
        <f>[1]Fiscal!H31</f>
        <v>0</v>
      </c>
      <c r="F33" s="17">
        <f>[1]Monthly!BR28</f>
        <v>25</v>
      </c>
      <c r="G33" s="17">
        <f>[1]Monthly!BF28</f>
        <v>24</v>
      </c>
      <c r="H33" s="19">
        <f t="shared" si="1"/>
        <v>-0.625</v>
      </c>
    </row>
    <row r="34" spans="1:8" x14ac:dyDescent="0.25">
      <c r="A34" s="14" t="s">
        <v>50</v>
      </c>
      <c r="B34" s="15"/>
      <c r="C34" s="16"/>
      <c r="D34" s="17">
        <f>[1]Monthly!CD32</f>
        <v>75</v>
      </c>
      <c r="E34" s="17">
        <f>[1]Fiscal!H32</f>
        <v>650</v>
      </c>
      <c r="F34" s="17">
        <f>[1]Monthly!BR32</f>
        <v>249</v>
      </c>
      <c r="G34" s="17">
        <f>[1]Monthly!BF32</f>
        <v>74</v>
      </c>
      <c r="H34" s="19">
        <f t="shared" si="1"/>
        <v>1.3513513513513514E-2</v>
      </c>
    </row>
    <row r="35" spans="1:8" x14ac:dyDescent="0.25">
      <c r="A35" s="14" t="s">
        <v>51</v>
      </c>
      <c r="B35" s="15"/>
      <c r="C35" s="16"/>
      <c r="D35" s="17">
        <f>[1]Monthly!CD33</f>
        <v>1</v>
      </c>
      <c r="E35" s="17">
        <f>[1]Fiscal!H33</f>
        <v>11</v>
      </c>
      <c r="F35" s="17">
        <f>[1]Monthly!BR33</f>
        <v>9</v>
      </c>
      <c r="G35" s="17">
        <f>[1]Monthly!BF33</f>
        <v>8</v>
      </c>
      <c r="H35" s="19">
        <f t="shared" si="1"/>
        <v>-0.875</v>
      </c>
    </row>
    <row r="36" spans="1:8" x14ac:dyDescent="0.25">
      <c r="A36" s="14" t="s">
        <v>52</v>
      </c>
      <c r="B36" s="15"/>
      <c r="C36" s="16"/>
      <c r="D36" s="17">
        <f>[1]Monthly!CD34</f>
        <v>20</v>
      </c>
      <c r="E36" s="17">
        <f>[1]Fiscal!H34</f>
        <v>157</v>
      </c>
      <c r="F36" s="17">
        <f>[1]Monthly!BR34</f>
        <v>54</v>
      </c>
      <c r="G36" s="17">
        <f>[1]Monthly!BF34</f>
        <v>7</v>
      </c>
      <c r="H36" s="19">
        <f t="shared" si="1"/>
        <v>1.8571428571428572</v>
      </c>
    </row>
    <row r="37" spans="1:8" hidden="1" x14ac:dyDescent="0.25">
      <c r="A37" s="14" t="s">
        <v>53</v>
      </c>
      <c r="B37" s="15"/>
      <c r="C37" s="16"/>
      <c r="D37" s="17">
        <f>[1]Monthly!CD35</f>
        <v>0</v>
      </c>
      <c r="E37" s="17">
        <f>[1]Fiscal!H35</f>
        <v>0</v>
      </c>
      <c r="F37" s="17">
        <f>[1]Monthly!BR35</f>
        <v>0</v>
      </c>
      <c r="G37" s="17">
        <f>[1]Monthly!BF35</f>
        <v>0</v>
      </c>
      <c r="H37" s="19" t="e">
        <f t="shared" si="1"/>
        <v>#DIV/0!</v>
      </c>
    </row>
    <row r="38" spans="1:8" x14ac:dyDescent="0.25">
      <c r="A38" s="14" t="s">
        <v>54</v>
      </c>
      <c r="B38" s="15"/>
      <c r="C38" s="16"/>
      <c r="D38" s="17">
        <f>[1]Monthly!CD36</f>
        <v>242</v>
      </c>
      <c r="E38" s="17">
        <f>[1]Fiscal!H36</f>
        <v>1078</v>
      </c>
      <c r="F38" s="17">
        <f>[1]Monthly!BR36</f>
        <v>1126</v>
      </c>
      <c r="G38" s="17">
        <f>[1]Monthly!BF36</f>
        <v>241</v>
      </c>
      <c r="H38" s="19">
        <f t="shared" si="1"/>
        <v>4.1493775933609959E-3</v>
      </c>
    </row>
    <row r="39" spans="1:8" hidden="1" x14ac:dyDescent="0.25">
      <c r="A39" s="21" t="s">
        <v>55</v>
      </c>
      <c r="B39" s="30"/>
      <c r="C39" s="31"/>
      <c r="D39" s="17">
        <f>[1]Monthly!CD37</f>
        <v>0</v>
      </c>
      <c r="E39" s="17">
        <f>[1]Fiscal!H37</f>
        <v>0</v>
      </c>
      <c r="F39" s="17">
        <f>[1]Monthly!BRI37</f>
        <v>0</v>
      </c>
      <c r="G39" s="17">
        <f>[1]Monthly!BFJ37</f>
        <v>0</v>
      </c>
      <c r="H39" s="19" t="e">
        <f t="shared" si="1"/>
        <v>#DIV/0!</v>
      </c>
    </row>
    <row r="40" spans="1:8" hidden="1" x14ac:dyDescent="0.25">
      <c r="A40" s="21" t="s">
        <v>56</v>
      </c>
      <c r="B40" s="32"/>
      <c r="C40" s="33"/>
      <c r="D40" s="17">
        <f>[1]Monthly!CD38</f>
        <v>0</v>
      </c>
      <c r="E40" s="17">
        <f>[1]Fiscal!H38</f>
        <v>0</v>
      </c>
      <c r="F40" s="17">
        <f>[1]Monthly!BRI38</f>
        <v>0</v>
      </c>
      <c r="G40" s="17">
        <f>[1]Monthly!BFJ38</f>
        <v>0</v>
      </c>
      <c r="H40" s="19" t="e">
        <f t="shared" si="1"/>
        <v>#DIV/0!</v>
      </c>
    </row>
    <row r="41" spans="1:8" hidden="1" x14ac:dyDescent="0.25">
      <c r="A41" s="14" t="s">
        <v>57</v>
      </c>
      <c r="B41" s="34"/>
      <c r="C41" s="35"/>
      <c r="D41" s="17">
        <f>[1]Monthly!CD40</f>
        <v>0</v>
      </c>
      <c r="E41" s="17">
        <f>[1]Fiscal!H39</f>
        <v>0</v>
      </c>
      <c r="F41" s="17">
        <f>[1]Monthly!BR40</f>
        <v>0</v>
      </c>
      <c r="G41" s="17">
        <f>[1]Monthly!BF40</f>
        <v>0</v>
      </c>
      <c r="H41" s="19" t="e">
        <f t="shared" si="1"/>
        <v>#DIV/0!</v>
      </c>
    </row>
    <row r="42" spans="1:8" x14ac:dyDescent="0.25">
      <c r="A42" s="14" t="s">
        <v>58</v>
      </c>
      <c r="B42" s="34"/>
      <c r="C42" s="35"/>
      <c r="D42" s="17">
        <f>[1]Monthly!CD41</f>
        <v>10</v>
      </c>
      <c r="E42" s="17">
        <f>[1]Fiscal!H40</f>
        <v>0</v>
      </c>
      <c r="F42" s="17">
        <f>[1]Monthly!BR41</f>
        <v>0</v>
      </c>
      <c r="G42" s="17">
        <f>[1]Monthly!BF41</f>
        <v>3</v>
      </c>
      <c r="H42" s="19">
        <f t="shared" si="1"/>
        <v>2.3333333333333335</v>
      </c>
    </row>
    <row r="43" spans="1:8" x14ac:dyDescent="0.25">
      <c r="A43" s="14" t="s">
        <v>59</v>
      </c>
      <c r="B43" s="34"/>
      <c r="C43" s="35"/>
      <c r="D43" s="17">
        <f>[1]Monthly!CD42</f>
        <v>0</v>
      </c>
      <c r="E43" s="17">
        <f>[1]Fiscal!H41</f>
        <v>100</v>
      </c>
      <c r="F43" s="17">
        <f>[1]Monthly!BR42</f>
        <v>26</v>
      </c>
      <c r="G43" s="17">
        <f>[1]Monthly!BF42</f>
        <v>0</v>
      </c>
      <c r="H43" s="19"/>
    </row>
    <row r="44" spans="1:8" x14ac:dyDescent="0.25">
      <c r="A44" s="14" t="s">
        <v>60</v>
      </c>
      <c r="B44" s="34"/>
      <c r="C44" s="35"/>
      <c r="D44" s="17">
        <f>[1]Monthly!CD43</f>
        <v>983</v>
      </c>
      <c r="E44" s="17">
        <f>[1]Fiscal!H42</f>
        <v>43</v>
      </c>
      <c r="F44" s="17">
        <f>[1]Monthly!BR43</f>
        <v>945</v>
      </c>
      <c r="G44" s="17">
        <f>[1]Monthly!BF43</f>
        <v>0</v>
      </c>
      <c r="H44" s="19"/>
    </row>
    <row r="45" spans="1:8" x14ac:dyDescent="0.25">
      <c r="A45" s="14" t="s">
        <v>61</v>
      </c>
      <c r="B45" s="15"/>
      <c r="C45" s="16"/>
      <c r="D45" s="17">
        <f>[1]Monthly!CD44</f>
        <v>71</v>
      </c>
      <c r="E45" s="17">
        <f>[1]Fiscal!H43</f>
        <v>7848</v>
      </c>
      <c r="F45" s="17">
        <f>[1]Monthly!BR44</f>
        <v>73</v>
      </c>
      <c r="G45" s="17">
        <f>[1]Monthly!BF44</f>
        <v>147</v>
      </c>
      <c r="H45" s="19">
        <f t="shared" si="1"/>
        <v>-0.51700680272108845</v>
      </c>
    </row>
    <row r="46" spans="1:8" x14ac:dyDescent="0.25">
      <c r="A46" s="14" t="s">
        <v>62</v>
      </c>
      <c r="B46" s="15"/>
      <c r="C46" s="16"/>
      <c r="D46" s="17">
        <f>[1]Monthly!CD45</f>
        <v>55</v>
      </c>
      <c r="E46" s="17">
        <f>[1]Fiscal!H44</f>
        <v>964</v>
      </c>
      <c r="F46" s="17">
        <f>[1]Monthly!BR45</f>
        <v>36</v>
      </c>
      <c r="G46" s="17">
        <f>[1]Monthly!BF45</f>
        <v>36</v>
      </c>
      <c r="H46" s="19">
        <f t="shared" si="1"/>
        <v>0.52777777777777779</v>
      </c>
    </row>
    <row r="47" spans="1:8" hidden="1" x14ac:dyDescent="0.25">
      <c r="A47" s="21" t="s">
        <v>63</v>
      </c>
      <c r="B47" s="30"/>
      <c r="C47" s="31"/>
      <c r="D47" s="17">
        <f>[1]Monthly!CD46</f>
        <v>0</v>
      </c>
      <c r="E47" s="17">
        <f>[1]Fiscal!H45</f>
        <v>382</v>
      </c>
      <c r="F47" s="17">
        <f>[1]Monthly!BRI46</f>
        <v>0</v>
      </c>
      <c r="G47" s="17">
        <f>[1]Monthly!BFJ46</f>
        <v>0</v>
      </c>
      <c r="H47" s="19" t="e">
        <f t="shared" si="1"/>
        <v>#DIV/0!</v>
      </c>
    </row>
    <row r="48" spans="1:8" hidden="1" x14ac:dyDescent="0.25">
      <c r="A48" s="14" t="s">
        <v>64</v>
      </c>
      <c r="B48" s="15"/>
      <c r="C48" s="16"/>
      <c r="D48" s="17">
        <f>[1]Monthly!CD47</f>
        <v>0</v>
      </c>
      <c r="E48" s="17">
        <f>[1]Fiscal!H46</f>
        <v>0</v>
      </c>
      <c r="F48" s="17">
        <f>[1]Monthly!BR47</f>
        <v>0</v>
      </c>
      <c r="G48" s="17">
        <f>[1]Monthly!BF47</f>
        <v>22</v>
      </c>
      <c r="H48" s="19">
        <f t="shared" si="1"/>
        <v>-1</v>
      </c>
    </row>
    <row r="49" spans="1:8" hidden="1" x14ac:dyDescent="0.25">
      <c r="A49" s="21" t="s">
        <v>65</v>
      </c>
      <c r="B49" s="30"/>
      <c r="C49" s="31"/>
      <c r="D49" s="17">
        <f>[1]Monthly!CD49</f>
        <v>0</v>
      </c>
      <c r="E49" s="17">
        <f>[1]Fiscal!H47</f>
        <v>0</v>
      </c>
      <c r="F49" s="17">
        <f>[1]Monthly!BRI49</f>
        <v>0</v>
      </c>
      <c r="G49" s="17">
        <f>[1]Monthly!BFJ49</f>
        <v>0</v>
      </c>
      <c r="H49" s="19" t="e">
        <f t="shared" si="1"/>
        <v>#DIV/0!</v>
      </c>
    </row>
    <row r="50" spans="1:8" hidden="1" x14ac:dyDescent="0.25">
      <c r="A50" s="36" t="s">
        <v>66</v>
      </c>
      <c r="B50" s="30"/>
      <c r="C50" s="31"/>
      <c r="D50" s="17">
        <f>[1]Monthly!CD50</f>
        <v>0</v>
      </c>
      <c r="E50" s="17">
        <f>[1]Fiscal!H48</f>
        <v>0</v>
      </c>
      <c r="F50" s="17">
        <f>[1]Monthly!BRI50</f>
        <v>0</v>
      </c>
      <c r="G50" s="17">
        <f>[1]Monthly!BFJ50</f>
        <v>0</v>
      </c>
      <c r="H50" s="19" t="e">
        <f t="shared" si="1"/>
        <v>#DIV/0!</v>
      </c>
    </row>
    <row r="51" spans="1:8" x14ac:dyDescent="0.25">
      <c r="A51" s="14" t="s">
        <v>67</v>
      </c>
      <c r="B51" s="15"/>
      <c r="C51" s="16"/>
      <c r="D51" s="17">
        <f>[1]Monthly!CD51</f>
        <v>5</v>
      </c>
      <c r="E51" s="17">
        <f>[1]Fiscal!H49</f>
        <v>0</v>
      </c>
      <c r="F51" s="17">
        <f>[1]Monthly!BR51</f>
        <v>3</v>
      </c>
      <c r="G51" s="17">
        <f>[1]Monthly!BF51</f>
        <v>5</v>
      </c>
      <c r="H51" s="19">
        <f t="shared" si="1"/>
        <v>0</v>
      </c>
    </row>
    <row r="52" spans="1:8" hidden="1" x14ac:dyDescent="0.25">
      <c r="A52" s="14" t="s">
        <v>68</v>
      </c>
      <c r="B52" s="15"/>
      <c r="C52" s="16"/>
      <c r="D52" s="17">
        <f>[1]Monthly!CD52</f>
        <v>0</v>
      </c>
      <c r="E52" s="17">
        <f>[1]Fiscal!H50</f>
        <v>0</v>
      </c>
      <c r="F52" s="17">
        <f>[1]Monthly!BR52</f>
        <v>0</v>
      </c>
      <c r="G52" s="17">
        <f>[1]Monthly!BF52</f>
        <v>0</v>
      </c>
      <c r="H52" s="19" t="e">
        <f t="shared" si="1"/>
        <v>#DIV/0!</v>
      </c>
    </row>
    <row r="53" spans="1:8" x14ac:dyDescent="0.25">
      <c r="A53" s="14" t="s">
        <v>69</v>
      </c>
      <c r="B53" s="15"/>
      <c r="C53" s="16"/>
      <c r="D53" s="17">
        <f>[1]Monthly!CD53</f>
        <v>83</v>
      </c>
      <c r="E53" s="17">
        <f>[1]Fiscal!H51</f>
        <v>27</v>
      </c>
      <c r="F53" s="17">
        <f>[1]Monthly!BR53</f>
        <v>72</v>
      </c>
      <c r="G53" s="17">
        <f>[1]Monthly!BF53</f>
        <v>123</v>
      </c>
      <c r="H53" s="19">
        <f t="shared" si="1"/>
        <v>-0.32520325203252032</v>
      </c>
    </row>
    <row r="54" spans="1:8" hidden="1" x14ac:dyDescent="0.25">
      <c r="A54" s="21" t="s">
        <v>70</v>
      </c>
      <c r="B54" s="30"/>
      <c r="C54" s="31"/>
      <c r="D54" s="17">
        <f>[1]Monthly!CD54</f>
        <v>0</v>
      </c>
      <c r="E54" s="17">
        <f>[1]Fiscal!H52</f>
        <v>0</v>
      </c>
      <c r="F54" s="17">
        <f>[1]Monthly!BRI54</f>
        <v>0</v>
      </c>
      <c r="G54" s="17">
        <f>[1]Monthly!BFJ54</f>
        <v>0</v>
      </c>
      <c r="H54" s="19" t="e">
        <f t="shared" si="1"/>
        <v>#DIV/0!</v>
      </c>
    </row>
    <row r="55" spans="1:8" x14ac:dyDescent="0.25">
      <c r="A55" s="14" t="s">
        <v>71</v>
      </c>
      <c r="B55" s="15"/>
      <c r="C55" s="16"/>
      <c r="D55" s="17">
        <f>[1]Monthly!CD55</f>
        <v>1</v>
      </c>
      <c r="E55" s="17">
        <f>[1]Fiscal!H53</f>
        <v>750</v>
      </c>
      <c r="F55" s="17">
        <f>[1]Monthly!BR55</f>
        <v>0</v>
      </c>
      <c r="G55" s="17">
        <f>[1]Monthly!BF55</f>
        <v>1</v>
      </c>
      <c r="H55" s="19">
        <f t="shared" si="1"/>
        <v>0</v>
      </c>
    </row>
    <row r="56" spans="1:8" x14ac:dyDescent="0.25">
      <c r="A56" s="14" t="s">
        <v>72</v>
      </c>
      <c r="B56" s="15"/>
      <c r="C56" s="16"/>
      <c r="D56" s="17">
        <f>[1]Monthly!CD56</f>
        <v>0</v>
      </c>
      <c r="E56" s="17">
        <f>[1]Fiscal!H54</f>
        <v>0</v>
      </c>
      <c r="F56" s="17">
        <f>[1]Monthly!BR56</f>
        <v>0</v>
      </c>
      <c r="G56" s="17">
        <f>[1]Monthly!BF56</f>
        <v>5</v>
      </c>
      <c r="H56" s="19">
        <f t="shared" si="1"/>
        <v>-1</v>
      </c>
    </row>
    <row r="57" spans="1:8" hidden="1" x14ac:dyDescent="0.25">
      <c r="A57" s="21" t="s">
        <v>73</v>
      </c>
      <c r="B57" s="30"/>
      <c r="C57" s="31"/>
      <c r="D57" s="17">
        <f>[1]Monthly!CD58</f>
        <v>0</v>
      </c>
      <c r="E57" s="17">
        <f>[1]Fiscal!H55</f>
        <v>21</v>
      </c>
      <c r="F57" s="17">
        <f>[1]Monthly!BRI58</f>
        <v>0</v>
      </c>
      <c r="G57" s="17">
        <f>[1]Monthly!BFJ58</f>
        <v>0</v>
      </c>
      <c r="H57" s="19" t="e">
        <f t="shared" si="1"/>
        <v>#DIV/0!</v>
      </c>
    </row>
    <row r="58" spans="1:8" hidden="1" x14ac:dyDescent="0.25">
      <c r="A58" s="21" t="s">
        <v>74</v>
      </c>
      <c r="B58" s="30"/>
      <c r="C58" s="31"/>
      <c r="D58" s="17">
        <f>[1]Monthly!CD59</f>
        <v>0</v>
      </c>
      <c r="E58" s="17">
        <f>[1]Fiscal!H56</f>
        <v>55</v>
      </c>
      <c r="F58" s="17">
        <f>[1]Monthly!BRI59</f>
        <v>0</v>
      </c>
      <c r="G58" s="17">
        <f>[1]Monthly!BFJ59</f>
        <v>0</v>
      </c>
      <c r="H58" s="19" t="e">
        <f t="shared" si="1"/>
        <v>#DIV/0!</v>
      </c>
    </row>
    <row r="59" spans="1:8" x14ac:dyDescent="0.25">
      <c r="A59" s="14" t="s">
        <v>75</v>
      </c>
      <c r="B59" s="15"/>
      <c r="C59" s="16"/>
      <c r="D59" s="17">
        <f>[1]Monthly!CD61</f>
        <v>1436</v>
      </c>
      <c r="E59" s="17">
        <f>[1]Fiscal!H57</f>
        <v>0</v>
      </c>
      <c r="F59" s="17">
        <f>[1]Monthly!BR61</f>
        <v>765</v>
      </c>
      <c r="G59" s="17">
        <f>[1]Monthly!BF61</f>
        <v>0</v>
      </c>
      <c r="H59" s="19"/>
    </row>
    <row r="60" spans="1:8" x14ac:dyDescent="0.25">
      <c r="A60" s="14" t="s">
        <v>76</v>
      </c>
      <c r="B60" s="15"/>
      <c r="C60" s="16"/>
      <c r="D60" s="17">
        <f>[1]Monthly!CD62</f>
        <v>137</v>
      </c>
      <c r="E60" s="17">
        <f>[1]Fiscal!H58</f>
        <v>0</v>
      </c>
      <c r="F60" s="17">
        <f>[1]Monthly!BR62</f>
        <v>40</v>
      </c>
      <c r="G60" s="17">
        <f>[1]Monthly!BF62</f>
        <v>81</v>
      </c>
      <c r="H60" s="19">
        <f t="shared" si="1"/>
        <v>0.69135802469135799</v>
      </c>
    </row>
    <row r="61" spans="1:8" x14ac:dyDescent="0.25">
      <c r="A61" s="14" t="s">
        <v>77</v>
      </c>
      <c r="B61" s="15"/>
      <c r="C61" s="16"/>
      <c r="D61" s="17">
        <f>[1]Monthly!CD63</f>
        <v>24</v>
      </c>
      <c r="E61" s="17">
        <f>[1]Fiscal!H59</f>
        <v>0</v>
      </c>
      <c r="F61" s="17">
        <f>[1]Monthly!BR63</f>
        <v>31</v>
      </c>
      <c r="G61" s="17">
        <f>[1]Monthly!BF63</f>
        <v>61</v>
      </c>
      <c r="H61" s="19">
        <f t="shared" si="1"/>
        <v>-0.60655737704918034</v>
      </c>
    </row>
    <row r="62" spans="1:8" x14ac:dyDescent="0.25">
      <c r="A62" s="14" t="s">
        <v>78</v>
      </c>
      <c r="B62" s="15"/>
      <c r="C62" s="16"/>
      <c r="D62" s="17">
        <f>[1]Monthly!CD64</f>
        <v>102</v>
      </c>
      <c r="E62" s="17">
        <f>[1]Fiscal!H60</f>
        <v>0</v>
      </c>
      <c r="F62" s="17">
        <f>[1]Monthly!BR64</f>
        <v>170</v>
      </c>
      <c r="G62" s="17">
        <f>[1]Monthly!BF64</f>
        <v>78</v>
      </c>
      <c r="H62" s="19">
        <f t="shared" si="1"/>
        <v>0.30769230769230771</v>
      </c>
    </row>
    <row r="63" spans="1:8" x14ac:dyDescent="0.25">
      <c r="A63" s="21"/>
      <c r="B63" s="22"/>
      <c r="C63" s="22" t="s">
        <v>36</v>
      </c>
      <c r="D63" s="24">
        <f>SUM(D23:D62)</f>
        <v>4403</v>
      </c>
      <c r="E63" s="24">
        <f>SUM(E23:E62)-603</f>
        <v>25585</v>
      </c>
      <c r="F63" s="24">
        <f>SUM(F23:F62)</f>
        <v>3810</v>
      </c>
      <c r="G63" s="24">
        <f>SUM(G23:G62)</f>
        <v>2345</v>
      </c>
      <c r="H63" s="19">
        <f t="shared" si="1"/>
        <v>0.87761194029850742</v>
      </c>
    </row>
    <row r="64" spans="1:8" x14ac:dyDescent="0.25">
      <c r="A64" s="37"/>
      <c r="B64" s="38"/>
      <c r="C64" s="38" t="s">
        <v>79</v>
      </c>
      <c r="D64" s="24">
        <f>SUM(D63,D19)</f>
        <v>58673</v>
      </c>
      <c r="E64" s="24">
        <f>SUM(E63,E19)</f>
        <v>486326</v>
      </c>
      <c r="F64" s="25">
        <f>SUM(F63,F19)</f>
        <v>34676</v>
      </c>
      <c r="G64" s="25">
        <f>SUM(G63,G19)</f>
        <v>64224</v>
      </c>
      <c r="H64" s="19">
        <f t="shared" si="1"/>
        <v>-8.6431863477827608E-2</v>
      </c>
    </row>
    <row r="65" spans="1:8" x14ac:dyDescent="0.25">
      <c r="A65" s="39"/>
      <c r="B65" s="39"/>
      <c r="C65" s="39"/>
      <c r="D65" s="39"/>
      <c r="E65" s="39"/>
      <c r="F65" s="40"/>
      <c r="G65" s="40"/>
      <c r="H65" s="39"/>
    </row>
    <row r="66" spans="1:8" x14ac:dyDescent="0.25">
      <c r="A66" s="4"/>
      <c r="B66" s="4"/>
      <c r="C66" s="11"/>
      <c r="D66" s="8" t="s">
        <v>4</v>
      </c>
      <c r="E66" s="8" t="s">
        <v>5</v>
      </c>
      <c r="F66" s="9" t="s">
        <v>6</v>
      </c>
      <c r="G66" s="9" t="s">
        <v>6</v>
      </c>
      <c r="H66" s="10" t="s">
        <v>7</v>
      </c>
    </row>
    <row r="67" spans="1:8" x14ac:dyDescent="0.25">
      <c r="A67" s="2" t="s">
        <v>80</v>
      </c>
      <c r="B67" s="4"/>
      <c r="C67" s="11"/>
      <c r="D67" s="8" t="s">
        <v>8</v>
      </c>
      <c r="E67" s="8" t="s">
        <v>9</v>
      </c>
      <c r="F67" s="9" t="s">
        <v>10</v>
      </c>
      <c r="G67" s="8">
        <v>2019</v>
      </c>
      <c r="H67" s="8" t="s">
        <v>11</v>
      </c>
    </row>
    <row r="68" spans="1:8" x14ac:dyDescent="0.25">
      <c r="A68" s="14" t="s">
        <v>81</v>
      </c>
      <c r="B68" s="15"/>
      <c r="C68" s="16"/>
      <c r="D68" s="41">
        <f>[1]Monthly!CD70</f>
        <v>5794</v>
      </c>
      <c r="E68" s="17">
        <f>[1]Fiscal!H70</f>
        <v>43824</v>
      </c>
      <c r="F68" s="17">
        <f>[1]Monthly!BR70</f>
        <v>5767</v>
      </c>
      <c r="G68" s="17">
        <f>[1]Monthly!BF70</f>
        <v>5094</v>
      </c>
      <c r="H68" s="19">
        <f t="shared" ref="H68:H76" si="2">(+D68-G68)/G68</f>
        <v>0.13741656851197487</v>
      </c>
    </row>
    <row r="69" spans="1:8" x14ac:dyDescent="0.25">
      <c r="A69" s="14" t="s">
        <v>82</v>
      </c>
      <c r="B69" s="15"/>
      <c r="C69" s="16"/>
      <c r="D69" s="41">
        <f>[1]Monthly!CD71</f>
        <v>348</v>
      </c>
      <c r="E69" s="17">
        <f>[1]Fiscal!H71</f>
        <v>980</v>
      </c>
      <c r="F69" s="17">
        <f>[1]Monthly!BR71</f>
        <v>27</v>
      </c>
      <c r="G69" s="17">
        <f>[1]Monthly!BF71</f>
        <v>53</v>
      </c>
      <c r="H69" s="19">
        <f t="shared" si="2"/>
        <v>5.5660377358490569</v>
      </c>
    </row>
    <row r="70" spans="1:8" x14ac:dyDescent="0.25">
      <c r="A70" s="14" t="s">
        <v>83</v>
      </c>
      <c r="B70" s="15"/>
      <c r="C70" s="16"/>
      <c r="D70" s="41">
        <f>[1]Monthly!CD72</f>
        <v>194</v>
      </c>
      <c r="E70" s="17">
        <f>[1]Fiscal!H72</f>
        <v>1352</v>
      </c>
      <c r="F70" s="17">
        <f>[1]Monthly!BR72</f>
        <v>153</v>
      </c>
      <c r="G70" s="17">
        <f>[1]Monthly!BF72</f>
        <v>148</v>
      </c>
      <c r="H70" s="19">
        <f t="shared" si="2"/>
        <v>0.3108108108108108</v>
      </c>
    </row>
    <row r="71" spans="1:8" x14ac:dyDescent="0.25">
      <c r="A71" s="14" t="s">
        <v>84</v>
      </c>
      <c r="B71" s="15"/>
      <c r="C71" s="16"/>
      <c r="D71" s="41">
        <f>[1]Monthly!CD73</f>
        <v>267</v>
      </c>
      <c r="E71" s="17">
        <f>[1]Fiscal!H73</f>
        <v>1425</v>
      </c>
      <c r="F71" s="17">
        <f>[1]Monthly!BR73</f>
        <v>159</v>
      </c>
      <c r="G71" s="17">
        <f>[1]Monthly!BF73</f>
        <v>153</v>
      </c>
      <c r="H71" s="19">
        <f t="shared" si="2"/>
        <v>0.74509803921568629</v>
      </c>
    </row>
    <row r="72" spans="1:8" x14ac:dyDescent="0.25">
      <c r="A72" s="14" t="s">
        <v>85</v>
      </c>
      <c r="B72" s="15"/>
      <c r="C72" s="16"/>
      <c r="D72" s="41">
        <f>[1]Monthly!CD74</f>
        <v>17</v>
      </c>
      <c r="E72" s="17">
        <f>[1]Fiscal!H74</f>
        <v>229</v>
      </c>
      <c r="F72" s="17">
        <f>[1]Monthly!BR74</f>
        <v>16</v>
      </c>
      <c r="G72" s="17">
        <f>[1]Monthly!BF74</f>
        <v>19</v>
      </c>
      <c r="H72" s="19">
        <f t="shared" si="2"/>
        <v>-0.10526315789473684</v>
      </c>
    </row>
    <row r="73" spans="1:8" x14ac:dyDescent="0.25">
      <c r="A73" s="14" t="s">
        <v>86</v>
      </c>
      <c r="B73" s="15"/>
      <c r="C73" s="16"/>
      <c r="D73" s="41">
        <f>[1]Monthly!CD75</f>
        <v>154</v>
      </c>
      <c r="E73" s="17">
        <f>[1]Fiscal!H75</f>
        <v>620</v>
      </c>
      <c r="F73" s="17">
        <f>[1]Monthly!BR75</f>
        <v>55</v>
      </c>
      <c r="G73" s="17">
        <f>[1]Monthly!BF75</f>
        <v>72</v>
      </c>
      <c r="H73" s="19">
        <f t="shared" si="2"/>
        <v>1.1388888888888888</v>
      </c>
    </row>
    <row r="74" spans="1:8" x14ac:dyDescent="0.25">
      <c r="A74" s="14" t="s">
        <v>87</v>
      </c>
      <c r="B74" s="15"/>
      <c r="C74" s="16"/>
      <c r="D74" s="41">
        <f>[1]Monthly!CD76</f>
        <v>99</v>
      </c>
      <c r="E74" s="17">
        <f>[1]Fiscal!H76</f>
        <v>562</v>
      </c>
      <c r="F74" s="17">
        <f>[1]Monthly!BR76</f>
        <v>67</v>
      </c>
      <c r="G74" s="17">
        <f>[1]Monthly!BF76</f>
        <v>71</v>
      </c>
      <c r="H74" s="19">
        <f t="shared" si="2"/>
        <v>0.39436619718309857</v>
      </c>
    </row>
    <row r="75" spans="1:8" x14ac:dyDescent="0.25">
      <c r="A75" s="14" t="s">
        <v>88</v>
      </c>
      <c r="B75" s="15"/>
      <c r="C75" s="16"/>
      <c r="D75" s="41">
        <f>[1]Monthly!CD77</f>
        <v>2</v>
      </c>
      <c r="E75" s="17">
        <f>[1]Fiscal!H77</f>
        <v>2</v>
      </c>
      <c r="F75" s="17">
        <f>[1]Monthly!BR77</f>
        <v>1</v>
      </c>
      <c r="G75" s="17">
        <f>[1]Monthly!BF77</f>
        <v>9</v>
      </c>
      <c r="H75" s="19">
        <f t="shared" si="2"/>
        <v>-0.77777777777777779</v>
      </c>
    </row>
    <row r="76" spans="1:8" x14ac:dyDescent="0.25">
      <c r="A76" s="37"/>
      <c r="B76" s="42"/>
      <c r="C76" s="43" t="s">
        <v>36</v>
      </c>
      <c r="D76" s="24">
        <f>SUM(D68:D75)</f>
        <v>6875</v>
      </c>
      <c r="E76" s="24">
        <f>SUM(E68:E75)</f>
        <v>48994</v>
      </c>
      <c r="F76" s="24">
        <f>SUM(F68:F75)</f>
        <v>6245</v>
      </c>
      <c r="G76" s="24">
        <f>SUM(G68:G75)</f>
        <v>5619</v>
      </c>
      <c r="H76" s="19">
        <f t="shared" si="2"/>
        <v>0.22352731802811887</v>
      </c>
    </row>
    <row r="77" spans="1:8" x14ac:dyDescent="0.25">
      <c r="A77" s="4"/>
      <c r="B77" s="4"/>
      <c r="C77" s="11"/>
      <c r="D77" s="27"/>
      <c r="E77" s="27"/>
      <c r="F77" s="27"/>
      <c r="G77" s="27"/>
      <c r="H77" s="44"/>
    </row>
    <row r="78" spans="1:8" x14ac:dyDescent="0.25">
      <c r="A78" s="2" t="s">
        <v>89</v>
      </c>
      <c r="B78" s="4"/>
      <c r="C78" s="11"/>
      <c r="D78" s="8"/>
      <c r="E78" s="8"/>
      <c r="F78" s="9"/>
      <c r="G78" s="9"/>
      <c r="H78" s="8"/>
    </row>
    <row r="79" spans="1:8" x14ac:dyDescent="0.25">
      <c r="A79" s="14" t="s">
        <v>81</v>
      </c>
      <c r="B79" s="15"/>
      <c r="C79" s="16"/>
      <c r="D79" s="17">
        <f>[1]Monthly!CD79</f>
        <v>6286</v>
      </c>
      <c r="E79" s="17">
        <f>[1]Fiscal!H79</f>
        <v>45317</v>
      </c>
      <c r="F79" s="17">
        <f>[1]Monthly!BR79</f>
        <v>6377</v>
      </c>
      <c r="G79" s="17">
        <f>[1]Monthly!BF79</f>
        <v>3129</v>
      </c>
      <c r="H79" s="19">
        <f t="shared" ref="H79:H87" si="3">(+D79-G79)/G79</f>
        <v>1.0089485458612975</v>
      </c>
    </row>
    <row r="80" spans="1:8" x14ac:dyDescent="0.25">
      <c r="A80" s="14" t="s">
        <v>82</v>
      </c>
      <c r="B80" s="15"/>
      <c r="C80" s="16"/>
      <c r="D80" s="17">
        <f>[1]Monthly!CD80</f>
        <v>75</v>
      </c>
      <c r="E80" s="17">
        <f>[1]Fiscal!H80</f>
        <v>680</v>
      </c>
      <c r="F80" s="17">
        <f>[1]Monthly!BR80</f>
        <v>67</v>
      </c>
      <c r="G80" s="17">
        <f>[1]Monthly!BF80</f>
        <v>109</v>
      </c>
      <c r="H80" s="19">
        <f t="shared" si="3"/>
        <v>-0.31192660550458717</v>
      </c>
    </row>
    <row r="81" spans="1:8" x14ac:dyDescent="0.25">
      <c r="A81" s="14" t="s">
        <v>83</v>
      </c>
      <c r="B81" s="15"/>
      <c r="C81" s="16"/>
      <c r="D81" s="17">
        <f>[1]Monthly!CD81</f>
        <v>367</v>
      </c>
      <c r="E81" s="17">
        <f>[1]Fiscal!H81</f>
        <v>1215</v>
      </c>
      <c r="F81" s="17">
        <f>[1]Monthly!BR81</f>
        <v>73</v>
      </c>
      <c r="G81" s="17">
        <f>[1]Monthly!BF81</f>
        <v>135</v>
      </c>
      <c r="H81" s="19">
        <f t="shared" si="3"/>
        <v>1.7185185185185186</v>
      </c>
    </row>
    <row r="82" spans="1:8" x14ac:dyDescent="0.25">
      <c r="A82" s="14" t="s">
        <v>84</v>
      </c>
      <c r="B82" s="15"/>
      <c r="C82" s="16"/>
      <c r="D82" s="17">
        <f>[1]Monthly!CD82</f>
        <v>239</v>
      </c>
      <c r="E82" s="17">
        <f>[1]Fiscal!H82</f>
        <v>1175</v>
      </c>
      <c r="F82" s="17">
        <f>[1]Monthly!BR82</f>
        <v>284</v>
      </c>
      <c r="G82" s="17">
        <f>[1]Monthly!BF82</f>
        <v>113</v>
      </c>
      <c r="H82" s="19">
        <f t="shared" si="3"/>
        <v>1.1150442477876106</v>
      </c>
    </row>
    <row r="83" spans="1:8" x14ac:dyDescent="0.25">
      <c r="A83" s="14" t="s">
        <v>85</v>
      </c>
      <c r="B83" s="15"/>
      <c r="C83" s="16"/>
      <c r="D83" s="17">
        <f>[1]Monthly!CD83</f>
        <v>136</v>
      </c>
      <c r="E83" s="17">
        <f>[1]Fiscal!H83</f>
        <v>292</v>
      </c>
      <c r="F83" s="17">
        <f>[1]Monthly!BR83</f>
        <v>24</v>
      </c>
      <c r="G83" s="17">
        <f>[1]Monthly!BF83</f>
        <v>20</v>
      </c>
      <c r="H83" s="19">
        <f t="shared" si="3"/>
        <v>5.8</v>
      </c>
    </row>
    <row r="84" spans="1:8" x14ac:dyDescent="0.25">
      <c r="A84" s="14" t="s">
        <v>86</v>
      </c>
      <c r="B84" s="15"/>
      <c r="C84" s="16"/>
      <c r="D84" s="17">
        <f>[1]Monthly!CD84</f>
        <v>101</v>
      </c>
      <c r="E84" s="17">
        <f>[1]Fiscal!H84</f>
        <v>693</v>
      </c>
      <c r="F84" s="17">
        <f>[1]Monthly!BR84</f>
        <v>66</v>
      </c>
      <c r="G84" s="17">
        <f>[1]Monthly!BF84</f>
        <v>12</v>
      </c>
      <c r="H84" s="19">
        <f t="shared" si="3"/>
        <v>7.416666666666667</v>
      </c>
    </row>
    <row r="85" spans="1:8" x14ac:dyDescent="0.25">
      <c r="A85" s="14" t="s">
        <v>87</v>
      </c>
      <c r="B85" s="15"/>
      <c r="C85" s="16"/>
      <c r="D85" s="17">
        <f>[1]Monthly!CD85</f>
        <v>131</v>
      </c>
      <c r="E85" s="17">
        <f>[1]Fiscal!H85</f>
        <v>460</v>
      </c>
      <c r="F85" s="17">
        <f>[1]Monthly!BR85</f>
        <v>36</v>
      </c>
      <c r="G85" s="17">
        <f>[1]Monthly!BF85</f>
        <v>53</v>
      </c>
      <c r="H85" s="19">
        <f t="shared" si="3"/>
        <v>1.4716981132075471</v>
      </c>
    </row>
    <row r="86" spans="1:8" x14ac:dyDescent="0.25">
      <c r="A86" s="14" t="s">
        <v>88</v>
      </c>
      <c r="B86" s="15"/>
      <c r="C86" s="16"/>
      <c r="D86" s="17">
        <f>[1]Monthly!CD86</f>
        <v>0</v>
      </c>
      <c r="E86" s="17">
        <f>[1]Fiscal!H86</f>
        <v>0</v>
      </c>
      <c r="F86" s="17">
        <f>[1]Monthly!BR86</f>
        <v>0</v>
      </c>
      <c r="G86" s="17">
        <f>[1]Monthly!BF86</f>
        <v>11</v>
      </c>
      <c r="H86" s="19">
        <f t="shared" si="3"/>
        <v>-1</v>
      </c>
    </row>
    <row r="87" spans="1:8" x14ac:dyDescent="0.25">
      <c r="A87" s="37"/>
      <c r="B87" s="42"/>
      <c r="C87" s="43" t="s">
        <v>36</v>
      </c>
      <c r="D87" s="24">
        <f>SUM(D79:D86)</f>
        <v>7335</v>
      </c>
      <c r="E87" s="24">
        <f>SUM(E79:E86)</f>
        <v>49832</v>
      </c>
      <c r="F87" s="24">
        <f>SUM(F79:F86)</f>
        <v>6927</v>
      </c>
      <c r="G87" s="24">
        <f>SUM(G79:G86)</f>
        <v>3582</v>
      </c>
      <c r="H87" s="19">
        <f t="shared" si="3"/>
        <v>1.0477386934673367</v>
      </c>
    </row>
    <row r="88" spans="1:8" x14ac:dyDescent="0.25">
      <c r="A88" s="4"/>
      <c r="B88" s="4"/>
      <c r="C88" s="11"/>
      <c r="D88" s="27"/>
      <c r="E88" s="27"/>
      <c r="F88" s="27"/>
      <c r="G88" s="27"/>
      <c r="H88" s="12"/>
    </row>
    <row r="89" spans="1:8" x14ac:dyDescent="0.25">
      <c r="A89" s="45" t="s">
        <v>90</v>
      </c>
      <c r="B89" s="15"/>
      <c r="C89" s="16"/>
      <c r="D89" s="17">
        <f>[1]Monthly!CD87</f>
        <v>9918</v>
      </c>
      <c r="E89" s="17">
        <f>[1]Fiscal!H87</f>
        <v>81689</v>
      </c>
      <c r="F89" s="17">
        <f>[1]Monthly!BR87</f>
        <v>13499</v>
      </c>
      <c r="G89" s="17">
        <f>[1]Monthly!BF87</f>
        <v>10365</v>
      </c>
      <c r="H89" s="19">
        <f>(+D89-G89)/G89</f>
        <v>-4.3125904486251809E-2</v>
      </c>
    </row>
    <row r="90" spans="1:8" x14ac:dyDescent="0.25">
      <c r="A90" s="2"/>
      <c r="B90" s="4"/>
      <c r="C90" s="11"/>
      <c r="D90" s="27"/>
      <c r="E90" s="27"/>
      <c r="F90" s="27"/>
      <c r="G90" s="27"/>
      <c r="H90" s="44"/>
    </row>
    <row r="91" spans="1:8" x14ac:dyDescent="0.25">
      <c r="A91" s="2" t="s">
        <v>91</v>
      </c>
      <c r="B91" s="4"/>
      <c r="C91" s="11"/>
      <c r="D91" s="27"/>
      <c r="E91" s="46"/>
      <c r="F91" s="27"/>
      <c r="G91" s="27"/>
      <c r="H91" s="44"/>
    </row>
    <row r="92" spans="1:8" x14ac:dyDescent="0.25">
      <c r="A92" s="45" t="s">
        <v>92</v>
      </c>
      <c r="B92" s="15"/>
      <c r="C92" s="16"/>
      <c r="D92" s="41">
        <f>[1]Monthly!CD90</f>
        <v>31</v>
      </c>
      <c r="E92" s="41">
        <f>[1]Fiscal!H90</f>
        <v>161</v>
      </c>
      <c r="F92" s="17">
        <f>[1]Monthly!BR90</f>
        <v>11</v>
      </c>
      <c r="G92" s="17">
        <f>[1]Monthly!BF90</f>
        <v>33</v>
      </c>
      <c r="H92" s="19">
        <f t="shared" ref="H92:H101" si="4">(+D92-G92)/G92</f>
        <v>-6.0606060606060608E-2</v>
      </c>
    </row>
    <row r="93" spans="1:8" x14ac:dyDescent="0.25">
      <c r="A93" s="47" t="s">
        <v>93</v>
      </c>
      <c r="B93" s="48"/>
      <c r="C93" s="49"/>
      <c r="D93" s="41">
        <f>[1]Monthly!CD91</f>
        <v>50</v>
      </c>
      <c r="E93" s="41">
        <f>[1]Fiscal!H91</f>
        <v>379</v>
      </c>
      <c r="F93" s="17">
        <f>[1]Monthly!BR91</f>
        <v>47</v>
      </c>
      <c r="G93" s="17">
        <f>[1]Monthly!BF91</f>
        <v>42</v>
      </c>
      <c r="H93" s="19">
        <f t="shared" si="4"/>
        <v>0.19047619047619047</v>
      </c>
    </row>
    <row r="94" spans="1:8" x14ac:dyDescent="0.25">
      <c r="A94" s="47" t="s">
        <v>94</v>
      </c>
      <c r="B94" s="48"/>
      <c r="C94" s="49"/>
      <c r="D94" s="41">
        <f>[1]Monthly!CD92</f>
        <v>0</v>
      </c>
      <c r="E94" s="41">
        <f>[1]Fiscal!H92</f>
        <v>3</v>
      </c>
      <c r="F94" s="17">
        <f>[1]Monthly!BR92</f>
        <v>0</v>
      </c>
      <c r="G94" s="17">
        <f>[1]Monthly!BF92</f>
        <v>0</v>
      </c>
      <c r="H94" s="19"/>
    </row>
    <row r="95" spans="1:8" x14ac:dyDescent="0.25">
      <c r="A95" s="37" t="s">
        <v>95</v>
      </c>
      <c r="B95" s="48"/>
      <c r="C95" s="49"/>
      <c r="D95" s="41">
        <f>[1]Monthly!CD93</f>
        <v>1</v>
      </c>
      <c r="E95" s="41">
        <f>[1]Fiscal!H93</f>
        <v>1</v>
      </c>
      <c r="F95" s="17">
        <f>[1]Monthly!BR93</f>
        <v>0</v>
      </c>
      <c r="G95" s="17">
        <f>[1]Monthly!BF93</f>
        <v>1</v>
      </c>
      <c r="H95" s="19">
        <f t="shared" si="4"/>
        <v>0</v>
      </c>
    </row>
    <row r="96" spans="1:8" x14ac:dyDescent="0.25">
      <c r="A96" s="21"/>
      <c r="B96" s="32"/>
      <c r="C96" s="50" t="s">
        <v>36</v>
      </c>
      <c r="D96" s="24">
        <f>SUM(D92:D95)</f>
        <v>82</v>
      </c>
      <c r="E96" s="24">
        <f>SUM(E92:E95)</f>
        <v>544</v>
      </c>
      <c r="F96" s="24">
        <f>SUM(F92:F95)</f>
        <v>58</v>
      </c>
      <c r="G96" s="24">
        <f>SUM(G92:G95)</f>
        <v>76</v>
      </c>
      <c r="H96" s="19">
        <f t="shared" si="4"/>
        <v>7.8947368421052627E-2</v>
      </c>
    </row>
    <row r="97" spans="1:8" x14ac:dyDescent="0.25">
      <c r="A97" s="45" t="s">
        <v>96</v>
      </c>
      <c r="B97" s="34"/>
      <c r="C97" s="16"/>
      <c r="D97" s="41">
        <f>[1]Monthly!CD94</f>
        <v>16</v>
      </c>
      <c r="E97" s="41">
        <f>[1]Fiscal!H95</f>
        <v>308</v>
      </c>
      <c r="F97" s="17">
        <f>[1]Monthly!BR94</f>
        <v>11</v>
      </c>
      <c r="G97" s="17">
        <f>[1]Monthly!BF94</f>
        <v>21</v>
      </c>
      <c r="H97" s="19">
        <f t="shared" si="4"/>
        <v>-0.23809523809523808</v>
      </c>
    </row>
    <row r="98" spans="1:8" x14ac:dyDescent="0.25">
      <c r="A98" s="47" t="s">
        <v>93</v>
      </c>
      <c r="B98" s="42"/>
      <c r="C98" s="49"/>
      <c r="D98" s="41">
        <f>[1]Monthly!CD95</f>
        <v>40</v>
      </c>
      <c r="E98" s="41">
        <f>[1]Fiscal!H96</f>
        <v>14</v>
      </c>
      <c r="F98" s="17">
        <f>[1]Monthly!BR95</f>
        <v>18</v>
      </c>
      <c r="G98" s="17">
        <f>[1]Monthly!BF95</f>
        <v>51</v>
      </c>
      <c r="H98" s="19">
        <f t="shared" si="4"/>
        <v>-0.21568627450980393</v>
      </c>
    </row>
    <row r="99" spans="1:8" x14ac:dyDescent="0.25">
      <c r="A99" s="47" t="s">
        <v>94</v>
      </c>
      <c r="B99" s="48"/>
      <c r="C99" s="49"/>
      <c r="D99" s="41">
        <f>[1]Monthly!CD96</f>
        <v>0</v>
      </c>
      <c r="E99" s="41">
        <f>[1]Fiscal!H97</f>
        <v>25</v>
      </c>
      <c r="F99" s="17">
        <f>[1]Monthly!BR96</f>
        <v>0</v>
      </c>
      <c r="G99" s="17">
        <f>[1]Monthly!BF96</f>
        <v>2</v>
      </c>
      <c r="H99" s="19">
        <f t="shared" si="4"/>
        <v>-1</v>
      </c>
    </row>
    <row r="100" spans="1:8" x14ac:dyDescent="0.25">
      <c r="A100" s="47" t="s">
        <v>95</v>
      </c>
      <c r="B100" s="48"/>
      <c r="C100" s="49"/>
      <c r="D100" s="41">
        <f>[1]Monthly!CD97</f>
        <v>5</v>
      </c>
      <c r="E100" s="41">
        <f>[1]Fiscal!H98</f>
        <v>0</v>
      </c>
      <c r="F100" s="17">
        <f>[1]Monthly!BR97</f>
        <v>0</v>
      </c>
      <c r="G100" s="17">
        <f>[1]Monthly!BF97</f>
        <v>1</v>
      </c>
      <c r="H100" s="19">
        <f t="shared" si="4"/>
        <v>4</v>
      </c>
    </row>
    <row r="101" spans="1:8" x14ac:dyDescent="0.25">
      <c r="A101" s="37"/>
      <c r="B101" s="48"/>
      <c r="C101" s="43" t="s">
        <v>36</v>
      </c>
      <c r="D101" s="24">
        <f>SUM(D97:D100)</f>
        <v>61</v>
      </c>
      <c r="E101" s="24">
        <f>SUM(E97:E100)</f>
        <v>347</v>
      </c>
      <c r="F101" s="24">
        <f>SUM(F97:F100)</f>
        <v>29</v>
      </c>
      <c r="G101" s="24">
        <f>SUM(G97:G100)</f>
        <v>75</v>
      </c>
      <c r="H101" s="19">
        <f t="shared" si="4"/>
        <v>-0.18666666666666668</v>
      </c>
    </row>
    <row r="102" spans="1:8" x14ac:dyDescent="0.25">
      <c r="A102" s="4"/>
      <c r="B102" s="4"/>
      <c r="C102" s="11"/>
      <c r="D102" s="27"/>
      <c r="E102" s="27"/>
      <c r="F102" s="27"/>
      <c r="G102" s="27"/>
      <c r="H102" s="12"/>
    </row>
    <row r="103" spans="1:8" x14ac:dyDescent="0.25">
      <c r="A103" s="2" t="s">
        <v>97</v>
      </c>
      <c r="B103" s="4"/>
      <c r="C103" s="11"/>
      <c r="D103" s="27"/>
      <c r="E103" s="46"/>
      <c r="F103" s="27"/>
      <c r="G103" s="27"/>
      <c r="H103" s="12"/>
    </row>
    <row r="104" spans="1:8" x14ac:dyDescent="0.25">
      <c r="A104" s="14" t="s">
        <v>98</v>
      </c>
      <c r="B104" s="15"/>
      <c r="C104" s="16"/>
      <c r="D104" s="17">
        <f>[1]Monthly!CD100</f>
        <v>0</v>
      </c>
      <c r="E104" s="41">
        <f>[1]Fiscal!H100</f>
        <v>0</v>
      </c>
      <c r="F104" s="17">
        <f>[1]Monthly!BR100</f>
        <v>0</v>
      </c>
      <c r="G104" s="17">
        <f>[1]Monthly!BF100</f>
        <v>1872</v>
      </c>
      <c r="H104" s="19">
        <f t="shared" ref="H104:H117" si="5">(+D104-G104)/G104</f>
        <v>-1</v>
      </c>
    </row>
    <row r="105" spans="1:8" x14ac:dyDescent="0.25">
      <c r="A105" s="37" t="s">
        <v>99</v>
      </c>
      <c r="B105" s="42"/>
      <c r="C105" s="49"/>
      <c r="D105" s="17">
        <f>[1]Monthly!CD101</f>
        <v>0</v>
      </c>
      <c r="E105" s="41">
        <f>[1]Fiscal!H101</f>
        <v>5160</v>
      </c>
      <c r="F105" s="17">
        <f>[1]Monthly!BR101</f>
        <v>0</v>
      </c>
      <c r="G105" s="17">
        <f>[1]Monthly!BF101</f>
        <v>892</v>
      </c>
      <c r="H105" s="19">
        <f t="shared" si="5"/>
        <v>-1</v>
      </c>
    </row>
    <row r="106" spans="1:8" x14ac:dyDescent="0.25">
      <c r="A106" s="37" t="s">
        <v>100</v>
      </c>
      <c r="B106" s="42"/>
      <c r="C106" s="49"/>
      <c r="D106" s="17">
        <f>[1]Monthly!CD102</f>
        <v>0</v>
      </c>
      <c r="E106" s="41">
        <f>[1]Fiscal!H102</f>
        <v>0</v>
      </c>
      <c r="F106" s="17">
        <f>[1]Monthly!BR102</f>
        <v>0</v>
      </c>
      <c r="G106" s="17">
        <f>[1]Monthly!BF102</f>
        <v>185</v>
      </c>
      <c r="H106" s="19">
        <f t="shared" si="5"/>
        <v>-1</v>
      </c>
    </row>
    <row r="107" spans="1:8" x14ac:dyDescent="0.25">
      <c r="A107" s="37" t="s">
        <v>101</v>
      </c>
      <c r="B107" s="42"/>
      <c r="C107" s="49"/>
      <c r="D107" s="17">
        <f>[1]Monthly!CD103</f>
        <v>0</v>
      </c>
      <c r="E107" s="41">
        <f>[1]Fiscal!H103</f>
        <v>376</v>
      </c>
      <c r="F107" s="17">
        <f>[1]Monthly!BR103</f>
        <v>0</v>
      </c>
      <c r="G107" s="17">
        <f>[1]Monthly!BF103</f>
        <v>147</v>
      </c>
      <c r="H107" s="19">
        <f t="shared" si="5"/>
        <v>-1</v>
      </c>
    </row>
    <row r="108" spans="1:8" x14ac:dyDescent="0.25">
      <c r="A108" s="37" t="s">
        <v>102</v>
      </c>
      <c r="B108" s="42"/>
      <c r="C108" s="49"/>
      <c r="D108" s="17">
        <f>[1]Monthly!CD104</f>
        <v>0</v>
      </c>
      <c r="E108" s="41">
        <f>[1]Fiscal!H104</f>
        <v>783</v>
      </c>
      <c r="F108" s="17">
        <f>[1]Monthly!BR104</f>
        <v>0</v>
      </c>
      <c r="G108" s="17">
        <f>[1]Monthly!BF104</f>
        <v>214</v>
      </c>
      <c r="H108" s="19">
        <f t="shared" si="5"/>
        <v>-1</v>
      </c>
    </row>
    <row r="109" spans="1:8" x14ac:dyDescent="0.25">
      <c r="A109" s="37" t="s">
        <v>103</v>
      </c>
      <c r="B109" s="42"/>
      <c r="C109" s="49"/>
      <c r="D109" s="17">
        <f>[1]Monthly!CD105</f>
        <v>0</v>
      </c>
      <c r="E109" s="41">
        <f>[1]Fiscal!H105</f>
        <v>207708</v>
      </c>
      <c r="F109" s="17">
        <f>[1]Monthly!BR105</f>
        <v>0</v>
      </c>
      <c r="G109" s="17">
        <f>[1]Monthly!BF105</f>
        <v>24425</v>
      </c>
      <c r="H109" s="19">
        <f t="shared" si="5"/>
        <v>-1</v>
      </c>
    </row>
    <row r="110" spans="1:8" x14ac:dyDescent="0.25">
      <c r="A110" s="37" t="s">
        <v>104</v>
      </c>
      <c r="B110" s="42"/>
      <c r="C110" s="49"/>
      <c r="D110" s="17">
        <f>[1]Monthly!CD106</f>
        <v>3</v>
      </c>
      <c r="E110" s="41">
        <f>[1]Fiscal!H106</f>
        <v>24</v>
      </c>
      <c r="F110" s="17">
        <f>[1]Monthly!BR106</f>
        <v>0</v>
      </c>
      <c r="G110" s="17">
        <f>[1]Monthly!BF106</f>
        <v>18</v>
      </c>
      <c r="H110" s="19">
        <f t="shared" si="5"/>
        <v>-0.83333333333333337</v>
      </c>
    </row>
    <row r="111" spans="1:8" x14ac:dyDescent="0.25">
      <c r="A111" s="37" t="s">
        <v>105</v>
      </c>
      <c r="B111" s="42"/>
      <c r="C111" s="49"/>
      <c r="D111" s="17">
        <f>[1]Monthly!CD107</f>
        <v>2</v>
      </c>
      <c r="E111" s="41">
        <f>[1]Fiscal!H107</f>
        <v>17</v>
      </c>
      <c r="F111" s="17">
        <f>[1]Monthly!BR107</f>
        <v>0</v>
      </c>
      <c r="G111" s="17">
        <f>[1]Monthly!BF107</f>
        <v>22</v>
      </c>
      <c r="H111" s="19">
        <f t="shared" si="5"/>
        <v>-0.90909090909090906</v>
      </c>
    </row>
    <row r="112" spans="1:8" x14ac:dyDescent="0.25">
      <c r="A112" s="37" t="s">
        <v>106</v>
      </c>
      <c r="B112" s="42"/>
      <c r="C112" s="49"/>
      <c r="D112" s="17">
        <f>[1]Monthly!CD108</f>
        <v>18</v>
      </c>
      <c r="E112" s="41">
        <f>[1]Fiscal!H108</f>
        <v>120</v>
      </c>
      <c r="F112" s="17">
        <f>[1]Monthly!BR108</f>
        <v>0</v>
      </c>
      <c r="G112" s="17">
        <f>[1]Monthly!BF108</f>
        <v>43</v>
      </c>
      <c r="H112" s="19">
        <f t="shared" si="5"/>
        <v>-0.58139534883720934</v>
      </c>
    </row>
    <row r="113" spans="1:8" x14ac:dyDescent="0.25">
      <c r="A113" s="37" t="s">
        <v>85</v>
      </c>
      <c r="B113" s="42"/>
      <c r="C113" s="49"/>
      <c r="D113" s="17">
        <f>[1]Monthly!CD109</f>
        <v>0</v>
      </c>
      <c r="E113" s="41">
        <f>[1]Fiscal!H109</f>
        <v>6</v>
      </c>
      <c r="F113" s="17">
        <f>[1]Monthly!BR109</f>
        <v>0</v>
      </c>
      <c r="G113" s="17">
        <f>[1]Monthly!BF109</f>
        <v>3</v>
      </c>
      <c r="H113" s="19">
        <f t="shared" si="5"/>
        <v>-1</v>
      </c>
    </row>
    <row r="114" spans="1:8" x14ac:dyDescent="0.25">
      <c r="A114" s="37" t="s">
        <v>86</v>
      </c>
      <c r="B114" s="42"/>
      <c r="C114" s="49"/>
      <c r="D114" s="17">
        <f>[1]Monthly!CD110</f>
        <v>96</v>
      </c>
      <c r="E114" s="41">
        <f>[1]Fiscal!H110</f>
        <v>179</v>
      </c>
      <c r="F114" s="17">
        <f>[1]Monthly!BR110</f>
        <v>0</v>
      </c>
      <c r="G114" s="17">
        <f>[1]Monthly!BF110</f>
        <v>24</v>
      </c>
      <c r="H114" s="19">
        <f t="shared" si="5"/>
        <v>3</v>
      </c>
    </row>
    <row r="115" spans="1:8" x14ac:dyDescent="0.25">
      <c r="A115" s="37" t="s">
        <v>87</v>
      </c>
      <c r="B115" s="42"/>
      <c r="C115" s="49"/>
      <c r="D115" s="17">
        <f>[1]Monthly!CD111</f>
        <v>14</v>
      </c>
      <c r="E115" s="41">
        <f>[1]Fiscal!H111</f>
        <v>148</v>
      </c>
      <c r="F115" s="17">
        <f>[1]Monthly!BR111</f>
        <v>11</v>
      </c>
      <c r="G115" s="17">
        <f>[1]Monthly!BF111</f>
        <v>31</v>
      </c>
      <c r="H115" s="19">
        <f t="shared" si="5"/>
        <v>-0.54838709677419351</v>
      </c>
    </row>
    <row r="116" spans="1:8" x14ac:dyDescent="0.25">
      <c r="A116" s="37" t="s">
        <v>88</v>
      </c>
      <c r="B116" s="42"/>
      <c r="C116" s="49"/>
      <c r="D116" s="17">
        <f>[1]Monthly!CD112</f>
        <v>0</v>
      </c>
      <c r="E116" s="41">
        <f>[1]Fiscal!H112</f>
        <v>0</v>
      </c>
      <c r="F116" s="17">
        <f>[1]Monthly!BR112</f>
        <v>0</v>
      </c>
      <c r="G116" s="17">
        <f>[1]Monthly!BF112</f>
        <v>36</v>
      </c>
      <c r="H116" s="19">
        <f t="shared" si="5"/>
        <v>-1</v>
      </c>
    </row>
    <row r="117" spans="1:8" x14ac:dyDescent="0.25">
      <c r="A117" s="37"/>
      <c r="B117" s="38"/>
      <c r="C117" s="38" t="s">
        <v>36</v>
      </c>
      <c r="D117" s="24">
        <f>SUM(D104:D116)</f>
        <v>133</v>
      </c>
      <c r="E117" s="24">
        <f>SUM(E104:E116)</f>
        <v>214521</v>
      </c>
      <c r="F117" s="24">
        <f>SUM(F104:F116)</f>
        <v>11</v>
      </c>
      <c r="G117" s="24">
        <f>SUM(G104:G116)</f>
        <v>27912</v>
      </c>
      <c r="H117" s="19">
        <f t="shared" si="5"/>
        <v>-0.99523502436228151</v>
      </c>
    </row>
    <row r="118" spans="1:8" x14ac:dyDescent="0.25">
      <c r="A118" s="4"/>
      <c r="B118" s="4"/>
      <c r="C118" s="11"/>
      <c r="D118" s="27"/>
      <c r="E118" s="27"/>
      <c r="F118" s="27"/>
      <c r="G118" s="27"/>
      <c r="H118" s="12"/>
    </row>
    <row r="119" spans="1:8" x14ac:dyDescent="0.25">
      <c r="A119" s="2" t="s">
        <v>107</v>
      </c>
      <c r="B119" s="4"/>
      <c r="C119" s="11"/>
      <c r="D119" s="27"/>
      <c r="E119" s="46"/>
      <c r="F119" s="27"/>
      <c r="G119" s="27"/>
      <c r="H119" s="12"/>
    </row>
    <row r="120" spans="1:8" x14ac:dyDescent="0.25">
      <c r="A120" s="14" t="s">
        <v>108</v>
      </c>
      <c r="B120" s="29"/>
      <c r="C120" s="16"/>
      <c r="D120" s="51">
        <f>[1]Monthly!CD116</f>
        <v>12997</v>
      </c>
      <c r="E120" s="41">
        <f>[1]Fiscal!H116</f>
        <v>90615</v>
      </c>
      <c r="F120" s="51">
        <f>[1]Monthly!BR116</f>
        <v>11508</v>
      </c>
      <c r="G120" s="51">
        <f>[1]Monthly!BF116</f>
        <v>10668</v>
      </c>
      <c r="H120" s="19">
        <f t="shared" ref="H120:H125" si="6">(+D120-G120)/G120</f>
        <v>0.21831646044244468</v>
      </c>
    </row>
    <row r="121" spans="1:8" x14ac:dyDescent="0.25">
      <c r="A121" s="37" t="s">
        <v>109</v>
      </c>
      <c r="B121" s="42"/>
      <c r="C121" s="49"/>
      <c r="D121" s="51">
        <f>[1]Monthly!CD117</f>
        <v>4314</v>
      </c>
      <c r="E121" s="41">
        <f>[1]Fiscal!H117</f>
        <v>85252</v>
      </c>
      <c r="F121" s="51">
        <f>[1]Monthly!BR117</f>
        <v>34498</v>
      </c>
      <c r="G121" s="51">
        <f>[1]Monthly!BF117</f>
        <v>3686</v>
      </c>
      <c r="H121" s="19">
        <f t="shared" si="6"/>
        <v>0.17037438958220294</v>
      </c>
    </row>
    <row r="122" spans="1:8" x14ac:dyDescent="0.25">
      <c r="A122" s="37" t="s">
        <v>110</v>
      </c>
      <c r="B122" s="42"/>
      <c r="C122" s="49"/>
      <c r="D122" s="51">
        <f>[1]Monthly!CD118</f>
        <v>0</v>
      </c>
      <c r="E122" s="41">
        <f>[1]Fiscal!H118</f>
        <v>17</v>
      </c>
      <c r="F122" s="51">
        <f>[1]Monthly!BR118</f>
        <v>0</v>
      </c>
      <c r="G122" s="51">
        <f>[1]Monthly!BF118</f>
        <v>65</v>
      </c>
      <c r="H122" s="19">
        <f t="shared" si="6"/>
        <v>-1</v>
      </c>
    </row>
    <row r="123" spans="1:8" x14ac:dyDescent="0.25">
      <c r="A123" s="37" t="s">
        <v>111</v>
      </c>
      <c r="B123" s="42"/>
      <c r="C123" s="49"/>
      <c r="D123" s="51">
        <f>[1]Monthly!CD119</f>
        <v>0</v>
      </c>
      <c r="E123" s="41">
        <f>[1]Fiscal!H119</f>
        <v>207885</v>
      </c>
      <c r="F123" s="51">
        <f>[1]Monthly!BR119</f>
        <v>0</v>
      </c>
      <c r="G123" s="51">
        <f>[1]Monthly!BF119</f>
        <v>32190</v>
      </c>
      <c r="H123" s="19">
        <f t="shared" si="6"/>
        <v>-1</v>
      </c>
    </row>
    <row r="124" spans="1:8" x14ac:dyDescent="0.25">
      <c r="A124" s="37" t="s">
        <v>112</v>
      </c>
      <c r="B124" s="42"/>
      <c r="C124" s="49"/>
      <c r="D124" s="51">
        <f>[1]Monthly!CD120</f>
        <v>0</v>
      </c>
      <c r="E124" s="41">
        <f>[1]Fiscal!H120</f>
        <v>1008</v>
      </c>
      <c r="F124" s="51">
        <f>[1]Monthly!BR120</f>
        <v>0</v>
      </c>
      <c r="G124" s="51">
        <f>[1]Monthly!BF120</f>
        <v>148</v>
      </c>
      <c r="H124" s="19">
        <f t="shared" si="6"/>
        <v>-1</v>
      </c>
    </row>
    <row r="125" spans="1:8" x14ac:dyDescent="0.25">
      <c r="A125" s="37" t="s">
        <v>113</v>
      </c>
      <c r="B125" s="42"/>
      <c r="C125" s="49"/>
      <c r="D125" s="51">
        <f>[1]Monthly!CD121</f>
        <v>0</v>
      </c>
      <c r="E125" s="41">
        <f>[1]Fiscal!H121</f>
        <v>2840</v>
      </c>
      <c r="F125" s="51">
        <f>[1]Monthly!BR121</f>
        <v>0</v>
      </c>
      <c r="G125" s="51">
        <f>[1]Monthly!BF121</f>
        <v>601</v>
      </c>
      <c r="H125" s="19">
        <f t="shared" si="6"/>
        <v>-1</v>
      </c>
    </row>
    <row r="126" spans="1:8" x14ac:dyDescent="0.25">
      <c r="A126" s="4"/>
      <c r="B126" s="4"/>
      <c r="C126" s="11"/>
      <c r="D126" s="27"/>
      <c r="E126" s="27"/>
      <c r="F126" s="27"/>
      <c r="G126" s="27"/>
      <c r="H126" s="12"/>
    </row>
    <row r="127" spans="1:8" x14ac:dyDescent="0.25">
      <c r="A127" s="2" t="s">
        <v>114</v>
      </c>
      <c r="B127" s="4"/>
      <c r="C127" s="11"/>
      <c r="D127" s="8" t="s">
        <v>4</v>
      </c>
      <c r="E127" s="8" t="s">
        <v>5</v>
      </c>
      <c r="F127" s="9" t="s">
        <v>6</v>
      </c>
      <c r="G127" s="9" t="s">
        <v>6</v>
      </c>
      <c r="H127" s="10" t="s">
        <v>7</v>
      </c>
    </row>
    <row r="128" spans="1:8" x14ac:dyDescent="0.25">
      <c r="A128" s="2" t="s">
        <v>115</v>
      </c>
      <c r="B128" s="4"/>
      <c r="C128" s="11"/>
      <c r="D128" s="8" t="s">
        <v>8</v>
      </c>
      <c r="E128" s="8" t="s">
        <v>9</v>
      </c>
      <c r="F128" s="9" t="s">
        <v>10</v>
      </c>
      <c r="G128" s="9">
        <v>2019</v>
      </c>
      <c r="H128" s="8" t="s">
        <v>11</v>
      </c>
    </row>
    <row r="129" spans="1:8" x14ac:dyDescent="0.25">
      <c r="A129" s="14" t="s">
        <v>116</v>
      </c>
      <c r="B129" s="15"/>
      <c r="C129" s="16"/>
      <c r="D129" s="17">
        <f>[1]Monthly!CD124</f>
        <v>27</v>
      </c>
      <c r="E129" s="41">
        <f>[1]Fiscal!H124</f>
        <v>881</v>
      </c>
      <c r="F129" s="17">
        <f>[1]Monthly!BR124</f>
        <v>21</v>
      </c>
      <c r="G129" s="17">
        <f>[1]Monthly!BF124</f>
        <v>390</v>
      </c>
      <c r="H129" s="19">
        <f t="shared" ref="H129:H142" si="7">(+D129-G129)/G129</f>
        <v>-0.93076923076923079</v>
      </c>
    </row>
    <row r="130" spans="1:8" x14ac:dyDescent="0.25">
      <c r="A130" s="37" t="s">
        <v>117</v>
      </c>
      <c r="B130" s="42"/>
      <c r="C130" s="49"/>
      <c r="D130" s="17">
        <f>[1]Monthly!CD125</f>
        <v>0</v>
      </c>
      <c r="E130" s="41">
        <f>[1]Fiscal!H125</f>
        <v>0</v>
      </c>
      <c r="F130" s="17">
        <f>[1]Monthly!BR125</f>
        <v>0</v>
      </c>
      <c r="G130" s="17">
        <f>[1]Monthly!BF125</f>
        <v>689</v>
      </c>
      <c r="H130" s="19">
        <f t="shared" si="7"/>
        <v>-1</v>
      </c>
    </row>
    <row r="131" spans="1:8" x14ac:dyDescent="0.25">
      <c r="A131" s="37" t="s">
        <v>118</v>
      </c>
      <c r="B131" s="42"/>
      <c r="C131" s="49"/>
      <c r="D131" s="17">
        <f>[1]Monthly!CD126</f>
        <v>7067</v>
      </c>
      <c r="E131" s="41">
        <f>[1]Fiscal!H126</f>
        <v>60722</v>
      </c>
      <c r="F131" s="17">
        <f>[1]Monthly!BR126</f>
        <v>891</v>
      </c>
      <c r="G131" s="17">
        <f>[1]Monthly!BF126</f>
        <v>5905</v>
      </c>
      <c r="H131" s="19">
        <f t="shared" si="7"/>
        <v>0.19678238780694327</v>
      </c>
    </row>
    <row r="132" spans="1:8" x14ac:dyDescent="0.25">
      <c r="A132" s="37" t="s">
        <v>119</v>
      </c>
      <c r="B132" s="42"/>
      <c r="C132" s="49"/>
      <c r="D132" s="17">
        <f>[1]Monthly!CD127</f>
        <v>935</v>
      </c>
      <c r="E132" s="41">
        <f>[1]Fiscal!H127</f>
        <v>7912</v>
      </c>
      <c r="F132" s="17">
        <f>[1]Monthly!BR127</f>
        <v>517</v>
      </c>
      <c r="G132" s="17">
        <f>[1]Monthly!BF127</f>
        <v>1430</v>
      </c>
      <c r="H132" s="19">
        <f t="shared" si="7"/>
        <v>-0.34615384615384615</v>
      </c>
    </row>
    <row r="133" spans="1:8" x14ac:dyDescent="0.25">
      <c r="A133" s="37" t="s">
        <v>82</v>
      </c>
      <c r="B133" s="42"/>
      <c r="C133" s="49"/>
      <c r="D133" s="17">
        <f>[1]Monthly!CD128</f>
        <v>40</v>
      </c>
      <c r="E133" s="41">
        <f>[1]Fiscal!H128</f>
        <v>478</v>
      </c>
      <c r="F133" s="17">
        <f>[1]Monthly!BR128</f>
        <v>7</v>
      </c>
      <c r="G133" s="17">
        <f>[1]Monthly!BF128</f>
        <v>110</v>
      </c>
      <c r="H133" s="19">
        <f t="shared" si="7"/>
        <v>-0.63636363636363635</v>
      </c>
    </row>
    <row r="134" spans="1:8" x14ac:dyDescent="0.25">
      <c r="A134" s="37" t="s">
        <v>83</v>
      </c>
      <c r="B134" s="42"/>
      <c r="C134" s="49"/>
      <c r="D134" s="17">
        <f>[1]Monthly!CD129</f>
        <v>3</v>
      </c>
      <c r="E134" s="41">
        <f>[1]Fiscal!H129</f>
        <v>60</v>
      </c>
      <c r="F134" s="17">
        <f>[1]Monthly!BR129</f>
        <v>0</v>
      </c>
      <c r="G134" s="17">
        <f>[1]Monthly!BF129</f>
        <v>19</v>
      </c>
      <c r="H134" s="19">
        <f t="shared" si="7"/>
        <v>-0.84210526315789469</v>
      </c>
    </row>
    <row r="135" spans="1:8" x14ac:dyDescent="0.25">
      <c r="A135" s="37" t="s">
        <v>84</v>
      </c>
      <c r="B135" s="42"/>
      <c r="C135" s="49"/>
      <c r="D135" s="17">
        <f>[1]Monthly!CD130</f>
        <v>18</v>
      </c>
      <c r="E135" s="41">
        <f>[1]Fiscal!H130</f>
        <v>156</v>
      </c>
      <c r="F135" s="17">
        <f>[1]Monthly!BR130</f>
        <v>10</v>
      </c>
      <c r="G135" s="17">
        <f>[1]Monthly!BF130</f>
        <v>16</v>
      </c>
      <c r="H135" s="19">
        <f t="shared" si="7"/>
        <v>0.125</v>
      </c>
    </row>
    <row r="136" spans="1:8" x14ac:dyDescent="0.25">
      <c r="A136" s="37" t="s">
        <v>85</v>
      </c>
      <c r="B136" s="42"/>
      <c r="C136" s="49"/>
      <c r="D136" s="17">
        <f>[1]Monthly!CD131</f>
        <v>7</v>
      </c>
      <c r="E136" s="41">
        <f>[1]Fiscal!H131</f>
        <v>48</v>
      </c>
      <c r="F136" s="17">
        <f>[1]Monthly!BR131</f>
        <v>0</v>
      </c>
      <c r="G136" s="17">
        <f>[1]Monthly!BF131</f>
        <v>9</v>
      </c>
      <c r="H136" s="19">
        <f t="shared" si="7"/>
        <v>-0.22222222222222221</v>
      </c>
    </row>
    <row r="137" spans="1:8" x14ac:dyDescent="0.25">
      <c r="A137" s="37" t="s">
        <v>86</v>
      </c>
      <c r="B137" s="42"/>
      <c r="C137" s="49"/>
      <c r="D137" s="17">
        <f>[1]Monthly!CD132</f>
        <v>33</v>
      </c>
      <c r="E137" s="41">
        <f>[1]Fiscal!H132</f>
        <v>224</v>
      </c>
      <c r="F137" s="17">
        <f>[1]Monthly!BR132</f>
        <v>10</v>
      </c>
      <c r="G137" s="17">
        <f>[1]Monthly!BF132</f>
        <v>37</v>
      </c>
      <c r="H137" s="19">
        <f t="shared" si="7"/>
        <v>-0.10810810810810811</v>
      </c>
    </row>
    <row r="138" spans="1:8" x14ac:dyDescent="0.25">
      <c r="A138" s="37" t="s">
        <v>87</v>
      </c>
      <c r="B138" s="42"/>
      <c r="C138" s="49"/>
      <c r="D138" s="17">
        <f>[1]Monthly!CD133</f>
        <v>19</v>
      </c>
      <c r="E138" s="41">
        <f>[1]Fiscal!H133</f>
        <v>183</v>
      </c>
      <c r="F138" s="17">
        <f>[1]Monthly!BR133</f>
        <v>39</v>
      </c>
      <c r="G138" s="17">
        <f>[1]Monthly!BF133</f>
        <v>32</v>
      </c>
      <c r="H138" s="19">
        <f t="shared" si="7"/>
        <v>-0.40625</v>
      </c>
    </row>
    <row r="139" spans="1:8" x14ac:dyDescent="0.25">
      <c r="A139" s="37" t="s">
        <v>120</v>
      </c>
      <c r="B139" s="42"/>
      <c r="C139" s="49"/>
      <c r="D139" s="17">
        <f>[1]Monthly!CD134</f>
        <v>63</v>
      </c>
      <c r="E139" s="41">
        <f>[1]Fiscal!H134</f>
        <v>442</v>
      </c>
      <c r="F139" s="17">
        <f>[1]Monthly!BR134</f>
        <v>56</v>
      </c>
      <c r="G139" s="17">
        <f>[1]Monthly!BF134</f>
        <v>119</v>
      </c>
      <c r="H139" s="19">
        <f t="shared" si="7"/>
        <v>-0.47058823529411764</v>
      </c>
    </row>
    <row r="140" spans="1:8" x14ac:dyDescent="0.25">
      <c r="A140" s="37" t="s">
        <v>88</v>
      </c>
      <c r="B140" s="42"/>
      <c r="C140" s="49"/>
      <c r="D140" s="17">
        <f>[1]Monthly!CD135</f>
        <v>0</v>
      </c>
      <c r="E140" s="41">
        <f>[1]Fiscal!H135</f>
        <v>0</v>
      </c>
      <c r="F140" s="17">
        <f>[1]Monthly!BR135</f>
        <v>0</v>
      </c>
      <c r="G140" s="17">
        <f>[1]Monthly!BF135</f>
        <v>70</v>
      </c>
      <c r="H140" s="19">
        <f t="shared" si="7"/>
        <v>-1</v>
      </c>
    </row>
    <row r="141" spans="1:8" x14ac:dyDescent="0.25">
      <c r="A141" s="37" t="s">
        <v>121</v>
      </c>
      <c r="B141" s="42"/>
      <c r="C141" s="52"/>
      <c r="D141" s="17">
        <f>[1]Monthly!CD136</f>
        <v>0</v>
      </c>
      <c r="E141" s="41">
        <f>[1]Fiscal!H136</f>
        <v>242</v>
      </c>
      <c r="F141" s="17">
        <f>[1]Monthly!BR136</f>
        <v>0</v>
      </c>
      <c r="G141" s="17">
        <f>[1]Monthly!BF136</f>
        <v>0</v>
      </c>
      <c r="H141" s="19"/>
    </row>
    <row r="142" spans="1:8" x14ac:dyDescent="0.25">
      <c r="A142" s="37"/>
      <c r="B142" s="38"/>
      <c r="C142" s="38" t="s">
        <v>36</v>
      </c>
      <c r="D142" s="24">
        <f>+SUM(D129:D141)</f>
        <v>8212</v>
      </c>
      <c r="E142" s="24">
        <f>+SUM(E129:E141)</f>
        <v>71348</v>
      </c>
      <c r="F142" s="24">
        <f>+SUM(F129:F141)</f>
        <v>1551</v>
      </c>
      <c r="G142" s="24">
        <f>+SUM(G129:G141)</f>
        <v>8826</v>
      </c>
      <c r="H142" s="19">
        <f t="shared" si="7"/>
        <v>-6.9567187854067528E-2</v>
      </c>
    </row>
    <row r="143" spans="1:8" x14ac:dyDescent="0.25">
      <c r="A143" s="30"/>
      <c r="B143" s="30"/>
      <c r="C143" s="53"/>
      <c r="D143" s="54"/>
      <c r="E143" s="54"/>
      <c r="F143" s="54"/>
      <c r="G143" s="54"/>
      <c r="H143" s="44"/>
    </row>
    <row r="144" spans="1:8" x14ac:dyDescent="0.25">
      <c r="A144" s="55" t="s">
        <v>122</v>
      </c>
      <c r="B144" s="30"/>
      <c r="C144" s="53"/>
      <c r="D144" s="54"/>
      <c r="E144" s="54"/>
      <c r="F144" s="54"/>
      <c r="G144" s="54"/>
      <c r="H144" s="44"/>
    </row>
    <row r="145" spans="1:8" x14ac:dyDescent="0.25">
      <c r="A145" s="14" t="s">
        <v>123</v>
      </c>
      <c r="B145" s="15"/>
      <c r="C145" s="16"/>
      <c r="D145" s="17">
        <f>[1]Monthly!CD140</f>
        <v>10</v>
      </c>
      <c r="E145" s="41">
        <f>[1]Fiscal!H140</f>
        <v>34</v>
      </c>
      <c r="F145" s="17">
        <f>[1]Monthly!BR140</f>
        <v>0</v>
      </c>
      <c r="G145" s="17">
        <f>[1]Monthly!BF140</f>
        <v>13</v>
      </c>
      <c r="H145" s="19">
        <f>(+D145-G145)/G145</f>
        <v>-0.23076923076923078</v>
      </c>
    </row>
    <row r="146" spans="1:8" x14ac:dyDescent="0.25">
      <c r="A146" s="37" t="s">
        <v>124</v>
      </c>
      <c r="B146" s="42"/>
      <c r="C146" s="49"/>
      <c r="D146" s="17">
        <f>[1]Monthly!CD141</f>
        <v>54</v>
      </c>
      <c r="E146" s="41">
        <f>[1]Fiscal!H141</f>
        <v>467</v>
      </c>
      <c r="F146" s="17">
        <f>[1]Monthly!BR141</f>
        <v>0</v>
      </c>
      <c r="G146" s="17">
        <f>[1]Monthly!BF141</f>
        <v>69</v>
      </c>
      <c r="H146" s="19">
        <f>(+D146-G146)/G146</f>
        <v>-0.21739130434782608</v>
      </c>
    </row>
    <row r="147" spans="1:8" x14ac:dyDescent="0.25">
      <c r="A147" s="37" t="s">
        <v>125</v>
      </c>
      <c r="B147" s="42"/>
      <c r="C147" s="49"/>
      <c r="D147" s="17">
        <f>[1]Monthly!CD142</f>
        <v>72</v>
      </c>
      <c r="E147" s="41">
        <f>[1]Fiscal!H142</f>
        <v>603</v>
      </c>
      <c r="F147" s="17">
        <f>[1]Monthly!BR142</f>
        <v>0</v>
      </c>
      <c r="G147" s="17">
        <f>[1]Monthly!BF142</f>
        <v>155</v>
      </c>
      <c r="H147" s="19">
        <f>(+D147-G147)/G147</f>
        <v>-0.53548387096774197</v>
      </c>
    </row>
    <row r="148" spans="1:8" x14ac:dyDescent="0.25">
      <c r="A148" s="4"/>
      <c r="B148" s="4"/>
      <c r="C148" s="11"/>
      <c r="D148" s="27"/>
      <c r="E148" s="27"/>
      <c r="F148" s="27"/>
      <c r="G148" s="27"/>
      <c r="H148" s="12"/>
    </row>
    <row r="149" spans="1:8" x14ac:dyDescent="0.25">
      <c r="A149" s="2" t="s">
        <v>126</v>
      </c>
      <c r="B149" s="4"/>
      <c r="C149" s="11"/>
      <c r="D149" s="8"/>
      <c r="E149" s="8"/>
      <c r="F149" s="9"/>
      <c r="G149" s="9"/>
      <c r="H149" s="8"/>
    </row>
    <row r="150" spans="1:8" x14ac:dyDescent="0.25">
      <c r="A150" s="56" t="s">
        <v>127</v>
      </c>
      <c r="B150" s="15"/>
      <c r="C150" s="16"/>
      <c r="D150" s="17">
        <f>[1]Monthly!CD145</f>
        <v>49</v>
      </c>
      <c r="E150" s="41">
        <f>[1]Fiscal!H145</f>
        <v>444</v>
      </c>
      <c r="F150" s="17">
        <f>[1]Monthly!BR145</f>
        <v>0</v>
      </c>
      <c r="G150" s="17">
        <f>[1]Monthly!BF145</f>
        <v>5</v>
      </c>
      <c r="H150" s="19">
        <f>(+D150-G150)/G150</f>
        <v>8.8000000000000007</v>
      </c>
    </row>
    <row r="151" spans="1:8" x14ac:dyDescent="0.25">
      <c r="A151" s="47" t="s">
        <v>128</v>
      </c>
      <c r="B151" s="42"/>
      <c r="C151" s="49"/>
      <c r="D151" s="17">
        <f>[1]Monthly!CD146</f>
        <v>49</v>
      </c>
      <c r="E151" s="41">
        <f>[1]Fiscal!H146</f>
        <v>405</v>
      </c>
      <c r="F151" s="17">
        <f>[1]Monthly!BR146</f>
        <v>0</v>
      </c>
      <c r="G151" s="17">
        <f>[1]Monthly!BF146</f>
        <v>25</v>
      </c>
      <c r="H151" s="19">
        <f>(+D151-G151)/G151</f>
        <v>0.96</v>
      </c>
    </row>
    <row r="152" spans="1:8" x14ac:dyDescent="0.25">
      <c r="A152" s="4"/>
      <c r="B152" s="4"/>
      <c r="C152" s="11"/>
      <c r="D152" s="27"/>
      <c r="E152" s="27"/>
      <c r="F152" s="27"/>
      <c r="G152" s="27"/>
      <c r="H152" s="12"/>
    </row>
    <row r="153" spans="1:8" x14ac:dyDescent="0.25">
      <c r="A153" s="2" t="s">
        <v>129</v>
      </c>
      <c r="B153" s="4"/>
      <c r="C153" s="11"/>
      <c r="D153" s="27"/>
      <c r="E153" s="27"/>
      <c r="F153" s="27"/>
      <c r="G153" s="27"/>
      <c r="H153" s="12"/>
    </row>
    <row r="154" spans="1:8" x14ac:dyDescent="0.25">
      <c r="A154" s="14" t="s">
        <v>130</v>
      </c>
      <c r="B154" s="15"/>
      <c r="C154" s="16"/>
      <c r="D154" s="17">
        <f>[1]Monthly!CD149</f>
        <v>12781</v>
      </c>
      <c r="E154" s="41">
        <f>[1]Fiscal!H149</f>
        <v>38718</v>
      </c>
      <c r="F154" s="17">
        <f>[1]Monthly!BR149</f>
        <v>0</v>
      </c>
      <c r="G154" s="17">
        <f>[1]Monthly!BF149</f>
        <v>24527</v>
      </c>
      <c r="H154" s="19">
        <f t="shared" ref="H154:H162" si="8">(+D154-G154)/G154</f>
        <v>-0.47890080319647738</v>
      </c>
    </row>
    <row r="155" spans="1:8" x14ac:dyDescent="0.25">
      <c r="A155" s="37" t="s">
        <v>82</v>
      </c>
      <c r="B155" s="42"/>
      <c r="C155" s="49"/>
      <c r="D155" s="17">
        <f>[1]Monthly!CD150</f>
        <v>129</v>
      </c>
      <c r="E155" s="41">
        <f>[1]Fiscal!H150</f>
        <v>926</v>
      </c>
      <c r="F155" s="17">
        <f>[1]Monthly!BR150</f>
        <v>0</v>
      </c>
      <c r="G155" s="17" t="str">
        <f>[1]Monthly!BF150</f>
        <v>unavailable</v>
      </c>
      <c r="H155" s="19"/>
    </row>
    <row r="156" spans="1:8" x14ac:dyDescent="0.25">
      <c r="A156" s="37" t="s">
        <v>83</v>
      </c>
      <c r="B156" s="42"/>
      <c r="C156" s="49"/>
      <c r="D156" s="17">
        <f>[1]Monthly!CD151</f>
        <v>124</v>
      </c>
      <c r="E156" s="41">
        <f>[1]Fiscal!H151</f>
        <v>883</v>
      </c>
      <c r="F156" s="17">
        <f>[1]Monthly!BR151</f>
        <v>0</v>
      </c>
      <c r="G156" s="17">
        <f>[1]Monthly!BF151</f>
        <v>238</v>
      </c>
      <c r="H156" s="19">
        <f t="shared" si="8"/>
        <v>-0.47899159663865548</v>
      </c>
    </row>
    <row r="157" spans="1:8" x14ac:dyDescent="0.25">
      <c r="A157" s="37" t="s">
        <v>106</v>
      </c>
      <c r="B157" s="42"/>
      <c r="C157" s="49"/>
      <c r="D157" s="17">
        <f>[1]Monthly!CD152</f>
        <v>238</v>
      </c>
      <c r="E157" s="41">
        <f>[1]Fiscal!H152</f>
        <v>2018</v>
      </c>
      <c r="F157" s="17">
        <f>[1]Monthly!BR152</f>
        <v>0</v>
      </c>
      <c r="G157" s="17">
        <f>[1]Monthly!BF152</f>
        <v>397</v>
      </c>
      <c r="H157" s="19">
        <f t="shared" si="8"/>
        <v>-0.40050377833753148</v>
      </c>
    </row>
    <row r="158" spans="1:8" x14ac:dyDescent="0.25">
      <c r="A158" s="37" t="s">
        <v>85</v>
      </c>
      <c r="B158" s="42"/>
      <c r="C158" s="49"/>
      <c r="D158" s="17">
        <f>[1]Monthly!CD153</f>
        <v>16</v>
      </c>
      <c r="E158" s="41">
        <f>[1]Fiscal!H153</f>
        <v>230</v>
      </c>
      <c r="F158" s="17">
        <f>[1]Monthly!BR153</f>
        <v>0</v>
      </c>
      <c r="G158" s="17">
        <f>[1]Monthly!BF153</f>
        <v>405</v>
      </c>
      <c r="H158" s="19">
        <f t="shared" si="8"/>
        <v>-0.96049382716049381</v>
      </c>
    </row>
    <row r="159" spans="1:8" x14ac:dyDescent="0.25">
      <c r="A159" s="37" t="s">
        <v>131</v>
      </c>
      <c r="B159" s="42"/>
      <c r="C159" s="49"/>
      <c r="D159" s="17">
        <f>[1]Monthly!CD154</f>
        <v>96</v>
      </c>
      <c r="E159" s="41">
        <f>[1]Fiscal!H154</f>
        <v>1001</v>
      </c>
      <c r="F159" s="17">
        <f>[1]Monthly!BR154</f>
        <v>0</v>
      </c>
      <c r="G159" s="17">
        <f>[1]Monthly!BF154</f>
        <v>217</v>
      </c>
      <c r="H159" s="19">
        <f t="shared" si="8"/>
        <v>-0.55760368663594473</v>
      </c>
    </row>
    <row r="160" spans="1:8" x14ac:dyDescent="0.25">
      <c r="A160" s="37" t="s">
        <v>87</v>
      </c>
      <c r="B160" s="42"/>
      <c r="C160" s="49"/>
      <c r="D160" s="17">
        <f>[1]Monthly!CD155</f>
        <v>123</v>
      </c>
      <c r="E160" s="41">
        <f>[1]Fiscal!H155</f>
        <v>1186</v>
      </c>
      <c r="F160" s="17">
        <f>[1]Monthly!BR155</f>
        <v>104</v>
      </c>
      <c r="G160" s="17">
        <f>[1]Monthly!BF155</f>
        <v>228</v>
      </c>
      <c r="H160" s="19">
        <f t="shared" si="8"/>
        <v>-0.46052631578947367</v>
      </c>
    </row>
    <row r="161" spans="1:8" x14ac:dyDescent="0.25">
      <c r="A161" s="37" t="s">
        <v>88</v>
      </c>
      <c r="B161" s="42"/>
      <c r="C161" s="49"/>
      <c r="D161" s="17">
        <f>[1]Monthly!CD156</f>
        <v>0</v>
      </c>
      <c r="E161" s="41">
        <f>[1]Fiscal!H156</f>
        <v>0</v>
      </c>
      <c r="F161" s="17">
        <f>[1]Monthly!BR156</f>
        <v>0</v>
      </c>
      <c r="G161" s="17">
        <f>[1]Monthly!BF156</f>
        <v>91</v>
      </c>
      <c r="H161" s="19">
        <f t="shared" si="8"/>
        <v>-1</v>
      </c>
    </row>
    <row r="162" spans="1:8" x14ac:dyDescent="0.25">
      <c r="A162" s="37"/>
      <c r="B162" s="42"/>
      <c r="C162" s="57" t="s">
        <v>36</v>
      </c>
      <c r="D162" s="24">
        <f>SUM(D154:D161)</f>
        <v>13507</v>
      </c>
      <c r="E162" s="24">
        <f>SUM(E154:E161)</f>
        <v>44962</v>
      </c>
      <c r="F162" s="24">
        <f>SUM(F154:F161)</f>
        <v>104</v>
      </c>
      <c r="G162" s="24">
        <f>SUM(G154:G161)</f>
        <v>26103</v>
      </c>
      <c r="H162" s="19">
        <f t="shared" si="8"/>
        <v>-0.48254989847910201</v>
      </c>
    </row>
    <row r="163" spans="1:8" x14ac:dyDescent="0.25">
      <c r="A163" s="4"/>
      <c r="B163" s="4"/>
      <c r="C163" s="11"/>
      <c r="D163" s="27"/>
      <c r="E163" s="27"/>
      <c r="F163" s="27"/>
      <c r="G163" s="27"/>
      <c r="H163" s="12"/>
    </row>
    <row r="164" spans="1:8" x14ac:dyDescent="0.25">
      <c r="A164" s="4"/>
      <c r="B164" s="58"/>
      <c r="C164" s="8"/>
      <c r="D164" s="59"/>
      <c r="E164" s="59"/>
      <c r="F164" s="60"/>
      <c r="G164" s="60"/>
      <c r="H164" s="10"/>
    </row>
    <row r="165" spans="1:8" x14ac:dyDescent="0.25">
      <c r="A165" s="2" t="s">
        <v>132</v>
      </c>
      <c r="B165" s="58" t="s">
        <v>133</v>
      </c>
      <c r="C165" s="8" t="s">
        <v>134</v>
      </c>
      <c r="D165" s="59" t="s">
        <v>135</v>
      </c>
      <c r="E165" s="59" t="s">
        <v>136</v>
      </c>
      <c r="F165" s="60" t="s">
        <v>137</v>
      </c>
      <c r="G165" s="60" t="s">
        <v>137</v>
      </c>
      <c r="H165" s="10" t="s">
        <v>7</v>
      </c>
    </row>
    <row r="166" spans="1:8" x14ac:dyDescent="0.25">
      <c r="A166" s="61" t="s">
        <v>138</v>
      </c>
      <c r="B166" s="62" t="s">
        <v>139</v>
      </c>
      <c r="C166" s="59" t="s">
        <v>140</v>
      </c>
      <c r="D166" s="59" t="s">
        <v>140</v>
      </c>
      <c r="E166" s="59" t="s">
        <v>141</v>
      </c>
      <c r="F166" s="60" t="s">
        <v>141</v>
      </c>
      <c r="G166" s="60">
        <v>2019</v>
      </c>
      <c r="H166" s="8" t="s">
        <v>11</v>
      </c>
    </row>
    <row r="167" spans="1:8" x14ac:dyDescent="0.25">
      <c r="A167" s="63" t="s">
        <v>142</v>
      </c>
      <c r="B167" s="64">
        <f>[1]Monthly!CD161</f>
        <v>8</v>
      </c>
      <c r="C167" s="65">
        <f>[1]Monthly!CD162</f>
        <v>59</v>
      </c>
      <c r="D167" s="17">
        <f>[1]Fiscal!H162</f>
        <v>458</v>
      </c>
      <c r="E167" s="64">
        <f>[1]Monthly!BR161</f>
        <v>0</v>
      </c>
      <c r="F167" s="65">
        <f>[1]Monthly!BR162</f>
        <v>0</v>
      </c>
      <c r="G167" s="65">
        <f>[1]Monthly!BF162</f>
        <v>224</v>
      </c>
      <c r="H167" s="19">
        <f t="shared" ref="H167:H173" si="9">(C167-G167)/G167</f>
        <v>-0.7366071428571429</v>
      </c>
    </row>
    <row r="168" spans="1:8" x14ac:dyDescent="0.25">
      <c r="A168" s="63" t="s">
        <v>143</v>
      </c>
      <c r="B168" s="66">
        <f>[1]Monthly!CD163</f>
        <v>8</v>
      </c>
      <c r="C168" s="65">
        <f>[1]Monthly!CD164</f>
        <v>222</v>
      </c>
      <c r="D168" s="17">
        <f>[1]Fiscal!H164</f>
        <v>1437</v>
      </c>
      <c r="E168" s="66">
        <f>[1]Monthly!BR163</f>
        <v>0</v>
      </c>
      <c r="F168" s="65">
        <f>[1]Monthly!BR164</f>
        <v>0</v>
      </c>
      <c r="G168" s="65">
        <f>[1]Monthly!BF164</f>
        <v>726</v>
      </c>
      <c r="H168" s="19">
        <f t="shared" si="9"/>
        <v>-0.69421487603305787</v>
      </c>
    </row>
    <row r="169" spans="1:8" x14ac:dyDescent="0.25">
      <c r="A169" s="63" t="s">
        <v>144</v>
      </c>
      <c r="B169" s="66">
        <f>[1]Monthly!CD165</f>
        <v>3</v>
      </c>
      <c r="C169" s="65">
        <f>[1]Monthly!CD166</f>
        <v>65</v>
      </c>
      <c r="D169" s="17">
        <f>[1]Fiscal!H166</f>
        <v>266</v>
      </c>
      <c r="E169" s="66">
        <f>[1]Monthly!BR165</f>
        <v>0</v>
      </c>
      <c r="F169" s="65">
        <f>[1]Monthly!BR166</f>
        <v>0</v>
      </c>
      <c r="G169" s="65">
        <f>[1]Monthly!BF166</f>
        <v>16</v>
      </c>
      <c r="H169" s="19">
        <f t="shared" si="9"/>
        <v>3.0625</v>
      </c>
    </row>
    <row r="170" spans="1:8" x14ac:dyDescent="0.25">
      <c r="A170" s="63" t="s">
        <v>145</v>
      </c>
      <c r="B170" s="66">
        <f>[1]Monthly!CD167</f>
        <v>0</v>
      </c>
      <c r="C170" s="65">
        <f>[1]Monthly!CD168</f>
        <v>0</v>
      </c>
      <c r="D170" s="17">
        <f>[1]Fiscal!H167</f>
        <v>0</v>
      </c>
      <c r="E170" s="66">
        <f>[1]Monthly!BR167</f>
        <v>0</v>
      </c>
      <c r="F170" s="65">
        <f>[1]Monthly!BR168</f>
        <v>0</v>
      </c>
      <c r="G170" s="65">
        <f>[1]Monthly!BF168</f>
        <v>40</v>
      </c>
      <c r="H170" s="19">
        <f t="shared" si="9"/>
        <v>-1</v>
      </c>
    </row>
    <row r="171" spans="1:8" hidden="1" x14ac:dyDescent="0.25">
      <c r="A171" s="63" t="s">
        <v>146</v>
      </c>
      <c r="B171" s="66"/>
      <c r="C171" s="18">
        <f>[1]Monthly!CD169</f>
        <v>0</v>
      </c>
      <c r="D171" s="17">
        <f>[1]Fiscal!H169</f>
        <v>0</v>
      </c>
      <c r="E171" s="66"/>
      <c r="F171" s="18">
        <f>[1]Monthly!BR169</f>
        <v>0</v>
      </c>
      <c r="G171" s="65">
        <f>[1]Monthly!BF169</f>
        <v>204</v>
      </c>
      <c r="H171" s="19">
        <f t="shared" si="9"/>
        <v>-1</v>
      </c>
    </row>
    <row r="172" spans="1:8" x14ac:dyDescent="0.25">
      <c r="A172" s="63" t="s">
        <v>147</v>
      </c>
      <c r="B172" s="66">
        <f>[1]Monthly!CD170</f>
        <v>1</v>
      </c>
      <c r="C172" s="65">
        <f>[1]Monthly!CD171</f>
        <v>17</v>
      </c>
      <c r="D172" s="17">
        <f>[1]Fiscal!H171</f>
        <v>987</v>
      </c>
      <c r="E172" s="66">
        <f>[1]Monthly!BR170</f>
        <v>0</v>
      </c>
      <c r="F172" s="65">
        <f>[1]Monthly!BR171</f>
        <v>0</v>
      </c>
      <c r="G172" s="65">
        <f>[1]Monthly!BF170</f>
        <v>10</v>
      </c>
      <c r="H172" s="19">
        <f t="shared" si="9"/>
        <v>0.7</v>
      </c>
    </row>
    <row r="173" spans="1:8" x14ac:dyDescent="0.25">
      <c r="A173" s="63" t="s">
        <v>148</v>
      </c>
      <c r="B173" s="66">
        <f>[1]Monthly!CD172</f>
        <v>6</v>
      </c>
      <c r="C173" s="67">
        <f>[1]Monthly!CD173</f>
        <v>25</v>
      </c>
      <c r="D173" s="68">
        <f>[1]Fiscal!H173</f>
        <v>223</v>
      </c>
      <c r="E173" s="66">
        <f>[1]Monthly!BR172</f>
        <v>8</v>
      </c>
      <c r="F173" s="67">
        <f>[1]Monthly!BR173</f>
        <v>47</v>
      </c>
      <c r="G173" s="65">
        <f>[1]Monthly!BF173</f>
        <v>33</v>
      </c>
      <c r="H173" s="19">
        <f t="shared" si="9"/>
        <v>-0.24242424242424243</v>
      </c>
    </row>
    <row r="174" spans="1:8" x14ac:dyDescent="0.25">
      <c r="A174" s="69"/>
      <c r="B174" s="70"/>
      <c r="C174" s="71"/>
      <c r="D174" s="71"/>
      <c r="E174" s="71"/>
      <c r="F174" s="72"/>
      <c r="G174" s="65"/>
      <c r="H174" s="33"/>
    </row>
    <row r="175" spans="1:8" x14ac:dyDescent="0.25">
      <c r="A175" s="63" t="s">
        <v>149</v>
      </c>
      <c r="B175" s="73"/>
      <c r="C175" s="74"/>
      <c r="D175" s="74"/>
      <c r="E175" s="74"/>
      <c r="F175" s="75"/>
      <c r="G175" s="65"/>
      <c r="H175" s="76"/>
    </row>
    <row r="176" spans="1:8" x14ac:dyDescent="0.25">
      <c r="A176" s="63" t="s">
        <v>150</v>
      </c>
      <c r="B176" s="77">
        <f>[1]Monthly!CD175</f>
        <v>4</v>
      </c>
      <c r="C176" s="78">
        <f>[1]Monthly!CD176</f>
        <v>0</v>
      </c>
      <c r="D176" s="78">
        <f>[1]Fiscal!H76</f>
        <v>562</v>
      </c>
      <c r="E176" s="77">
        <f>[1]Monthly!BR175</f>
        <v>1</v>
      </c>
      <c r="F176" s="78">
        <f>[1]Monthly!BR176</f>
        <v>2</v>
      </c>
      <c r="G176" s="65">
        <f>[1]Monthly!BF176</f>
        <v>25</v>
      </c>
      <c r="H176" s="19">
        <f t="shared" ref="H176:H181" si="10">(C176-G176)/G176</f>
        <v>-1</v>
      </c>
    </row>
    <row r="177" spans="1:8" x14ac:dyDescent="0.25">
      <c r="A177" s="63" t="s">
        <v>151</v>
      </c>
      <c r="B177" s="66">
        <f>[1]Monthly!CD178</f>
        <v>0</v>
      </c>
      <c r="C177" s="41">
        <f>[1]Monthly!CD179</f>
        <v>0</v>
      </c>
      <c r="D177" s="41">
        <f>[1]Fiscal!H179</f>
        <v>36</v>
      </c>
      <c r="E177" s="66">
        <f>[1]Monthly!BR178</f>
        <v>0</v>
      </c>
      <c r="F177" s="41">
        <f>[1]Monthly!BR179</f>
        <v>0</v>
      </c>
      <c r="G177" s="65">
        <f>[1]Monthly!BF179</f>
        <v>20</v>
      </c>
      <c r="H177" s="19">
        <f t="shared" si="10"/>
        <v>-1</v>
      </c>
    </row>
    <row r="178" spans="1:8" x14ac:dyDescent="0.25">
      <c r="A178" s="63" t="s">
        <v>152</v>
      </c>
      <c r="B178" s="66">
        <f>[1]Monthly!CD181</f>
        <v>0</v>
      </c>
      <c r="C178" s="41">
        <f>[1]Monthly!CD182</f>
        <v>0</v>
      </c>
      <c r="D178" s="41">
        <f>[1]Fiscal!H182</f>
        <v>344</v>
      </c>
      <c r="E178" s="66">
        <f>[1]Monthly!BR181</f>
        <v>0</v>
      </c>
      <c r="F178" s="41">
        <f>[1]Monthly!BR182</f>
        <v>0</v>
      </c>
      <c r="G178" s="65">
        <f>[1]Monthly!BF182</f>
        <v>218</v>
      </c>
      <c r="H178" s="19">
        <f t="shared" si="10"/>
        <v>-1</v>
      </c>
    </row>
    <row r="179" spans="1:8" x14ac:dyDescent="0.25">
      <c r="A179" s="63" t="s">
        <v>153</v>
      </c>
      <c r="B179" s="66">
        <f>[1]Monthly!CD184</f>
        <v>0</v>
      </c>
      <c r="C179" s="41">
        <f>[1]Monthly!CD185</f>
        <v>0</v>
      </c>
      <c r="D179" s="41">
        <f>[1]Fiscal!H185</f>
        <v>0</v>
      </c>
      <c r="E179" s="66">
        <f>[1]Monthly!BR184</f>
        <v>0</v>
      </c>
      <c r="F179" s="41">
        <f>[1]Monthly!BR185</f>
        <v>0</v>
      </c>
      <c r="G179" s="65">
        <f>[1]Monthly!BF185</f>
        <v>0</v>
      </c>
      <c r="H179" s="19"/>
    </row>
    <row r="180" spans="1:8" x14ac:dyDescent="0.25">
      <c r="A180" s="63" t="s">
        <v>154</v>
      </c>
      <c r="B180" s="66">
        <f>[1]Monthly!CD187</f>
        <v>0</v>
      </c>
      <c r="C180" s="41">
        <f>[1]Monthly!CD188</f>
        <v>0</v>
      </c>
      <c r="D180" s="41">
        <f>[1]Fiscal!H188</f>
        <v>0</v>
      </c>
      <c r="E180" s="66">
        <f>[1]Monthly!BR187</f>
        <v>0</v>
      </c>
      <c r="F180" s="41">
        <f>[1]Monthly!BR188</f>
        <v>0</v>
      </c>
      <c r="G180" s="65">
        <f>[1]Monthly!BF188</f>
        <v>5</v>
      </c>
      <c r="H180" s="19">
        <f t="shared" si="10"/>
        <v>-1</v>
      </c>
    </row>
    <row r="181" spans="1:8" x14ac:dyDescent="0.25">
      <c r="A181" s="63" t="s">
        <v>155</v>
      </c>
      <c r="B181" s="66">
        <f>[1]Monthly!CD190</f>
        <v>1</v>
      </c>
      <c r="C181" s="41">
        <f>[1]Monthly!CD191</f>
        <v>11</v>
      </c>
      <c r="D181" s="41">
        <f>[1]Fiscal!H191</f>
        <v>46</v>
      </c>
      <c r="E181" s="66">
        <f>[1]Monthly!BR190</f>
        <v>1</v>
      </c>
      <c r="F181" s="41">
        <f>[1]Monthly!BR191</f>
        <v>3</v>
      </c>
      <c r="G181" s="65">
        <f>[1]Monthly!BF191</f>
        <v>7</v>
      </c>
      <c r="H181" s="19">
        <f t="shared" si="10"/>
        <v>0.5714285714285714</v>
      </c>
    </row>
    <row r="182" spans="1:8" x14ac:dyDescent="0.25">
      <c r="A182" s="4"/>
      <c r="B182" s="11"/>
      <c r="C182" s="27"/>
      <c r="D182" s="27"/>
      <c r="E182" s="27"/>
      <c r="F182" s="79"/>
      <c r="G182" s="65"/>
      <c r="H182" s="76"/>
    </row>
    <row r="183" spans="1:8" x14ac:dyDescent="0.25">
      <c r="A183" s="2" t="s">
        <v>156</v>
      </c>
      <c r="B183" s="11"/>
      <c r="C183" s="80"/>
      <c r="D183" s="80"/>
      <c r="E183" s="80"/>
      <c r="F183" s="79"/>
      <c r="G183" s="65"/>
      <c r="H183" s="76"/>
    </row>
    <row r="184" spans="1:8" x14ac:dyDescent="0.25">
      <c r="A184" s="81" t="s">
        <v>157</v>
      </c>
      <c r="B184" s="17">
        <v>1</v>
      </c>
      <c r="C184" s="17">
        <f>[1]Monthly!CD208</f>
        <v>6</v>
      </c>
      <c r="D184" s="17">
        <f>[1]Fiscal!H208</f>
        <v>22</v>
      </c>
      <c r="E184" s="17">
        <v>0</v>
      </c>
      <c r="F184" s="17">
        <f>[1]Monthly!BR208</f>
        <v>0</v>
      </c>
      <c r="G184" s="65">
        <f>[1]Monthly!BF208</f>
        <v>18</v>
      </c>
      <c r="H184" s="19">
        <f>(C184-G184)/G184</f>
        <v>-0.66666666666666663</v>
      </c>
    </row>
    <row r="185" spans="1:8" x14ac:dyDescent="0.25">
      <c r="A185" s="37" t="s">
        <v>158</v>
      </c>
      <c r="B185" s="17">
        <v>1</v>
      </c>
      <c r="C185" s="17">
        <f>[1]Monthly!CD209</f>
        <v>8</v>
      </c>
      <c r="D185" s="17">
        <f>[1]Fiscal!H209</f>
        <v>48</v>
      </c>
      <c r="E185" s="17">
        <v>0</v>
      </c>
      <c r="F185" s="17">
        <f>[1]Monthly!BR209</f>
        <v>0</v>
      </c>
      <c r="G185" s="65">
        <f>[1]Monthly!BF209</f>
        <v>13</v>
      </c>
      <c r="H185" s="19">
        <f>(C185-G185)/G185</f>
        <v>-0.38461538461538464</v>
      </c>
    </row>
    <row r="186" spans="1:8" x14ac:dyDescent="0.25">
      <c r="A186" s="4"/>
      <c r="B186" s="11"/>
      <c r="C186" s="27"/>
      <c r="D186" s="27"/>
      <c r="E186" s="27"/>
      <c r="F186" s="79"/>
      <c r="G186" s="79"/>
      <c r="H186" s="76"/>
    </row>
    <row r="187" spans="1:8" x14ac:dyDescent="0.25">
      <c r="A187" s="2"/>
      <c r="B187" s="58"/>
      <c r="C187" s="8" t="s">
        <v>134</v>
      </c>
      <c r="D187" s="59" t="s">
        <v>135</v>
      </c>
      <c r="E187" s="59"/>
      <c r="F187" s="60" t="s">
        <v>137</v>
      </c>
      <c r="G187" s="60" t="s">
        <v>137</v>
      </c>
      <c r="H187" s="10" t="s">
        <v>7</v>
      </c>
    </row>
    <row r="188" spans="1:8" x14ac:dyDescent="0.25">
      <c r="A188" s="82" t="s">
        <v>159</v>
      </c>
      <c r="B188" s="83"/>
      <c r="C188" s="59" t="s">
        <v>140</v>
      </c>
      <c r="D188" s="59" t="s">
        <v>140</v>
      </c>
      <c r="E188" s="59"/>
      <c r="F188" s="60" t="s">
        <v>141</v>
      </c>
      <c r="G188" s="60">
        <v>2019</v>
      </c>
      <c r="H188" s="8" t="s">
        <v>11</v>
      </c>
    </row>
    <row r="189" spans="1:8" x14ac:dyDescent="0.25">
      <c r="A189" s="84" t="s">
        <v>81</v>
      </c>
      <c r="B189" s="66"/>
      <c r="C189" s="17">
        <f>[1]Monthly!CD193</f>
        <v>19</v>
      </c>
      <c r="D189" s="17">
        <f>[1]Fiscal!E193</f>
        <v>183</v>
      </c>
      <c r="E189" s="17"/>
      <c r="F189" s="85">
        <f>[1]Monthly!BR193</f>
        <v>10</v>
      </c>
      <c r="G189" s="85">
        <f>[1]Monthly!BF193</f>
        <v>24</v>
      </c>
      <c r="H189" s="19">
        <f t="shared" ref="H189:H197" si="11">(C189-G189)/G189</f>
        <v>-0.20833333333333334</v>
      </c>
    </row>
    <row r="190" spans="1:8" x14ac:dyDescent="0.25">
      <c r="A190" s="84" t="s">
        <v>82</v>
      </c>
      <c r="B190" s="66"/>
      <c r="C190" s="17">
        <f>[1]Monthly!CD194</f>
        <v>0</v>
      </c>
      <c r="D190" s="17">
        <f>[1]Fiscal!E194</f>
        <v>1</v>
      </c>
      <c r="E190" s="17"/>
      <c r="F190" s="85">
        <f>[1]Monthly!BR194</f>
        <v>0</v>
      </c>
      <c r="G190" s="85">
        <f>[1]Monthly!BF194</f>
        <v>0</v>
      </c>
      <c r="H190" s="19"/>
    </row>
    <row r="191" spans="1:8" x14ac:dyDescent="0.25">
      <c r="A191" s="84" t="s">
        <v>83</v>
      </c>
      <c r="B191" s="66"/>
      <c r="C191" s="17">
        <f>[1]Monthly!CD195</f>
        <v>7</v>
      </c>
      <c r="D191" s="17">
        <f>[1]Fiscal!E195</f>
        <v>59</v>
      </c>
      <c r="E191" s="17"/>
      <c r="F191" s="85">
        <f>[1]Monthly!BR195</f>
        <v>0</v>
      </c>
      <c r="G191" s="85">
        <f>[1]Monthly!BF195</f>
        <v>7</v>
      </c>
      <c r="H191" s="19">
        <f t="shared" si="11"/>
        <v>0</v>
      </c>
    </row>
    <row r="192" spans="1:8" x14ac:dyDescent="0.25">
      <c r="A192" s="84" t="s">
        <v>84</v>
      </c>
      <c r="B192" s="66"/>
      <c r="C192" s="17">
        <f>[1]Monthly!CD196</f>
        <v>0</v>
      </c>
      <c r="D192" s="17">
        <f>[1]Fiscal!E196</f>
        <v>6</v>
      </c>
      <c r="E192" s="17"/>
      <c r="F192" s="85">
        <f>[1]Monthly!BR196</f>
        <v>0</v>
      </c>
      <c r="G192" s="85">
        <f>[1]Monthly!BF196</f>
        <v>0</v>
      </c>
      <c r="H192" s="19"/>
    </row>
    <row r="193" spans="1:8" x14ac:dyDescent="0.25">
      <c r="A193" s="84" t="s">
        <v>85</v>
      </c>
      <c r="B193" s="66"/>
      <c r="C193" s="17">
        <f>[1]Monthly!CD197</f>
        <v>0</v>
      </c>
      <c r="D193" s="17">
        <f>[1]Fiscal!E197</f>
        <v>0</v>
      </c>
      <c r="E193" s="17"/>
      <c r="F193" s="85">
        <f>[1]Monthly!BR197</f>
        <v>0</v>
      </c>
      <c r="G193" s="85">
        <f>[1]Monthly!BF197</f>
        <v>0</v>
      </c>
      <c r="H193" s="19"/>
    </row>
    <row r="194" spans="1:8" x14ac:dyDescent="0.25">
      <c r="A194" s="84" t="s">
        <v>86</v>
      </c>
      <c r="B194" s="66"/>
      <c r="C194" s="17">
        <f>[1]Monthly!CD198</f>
        <v>0</v>
      </c>
      <c r="D194" s="17">
        <f>[1]Fiscal!E198</f>
        <v>42</v>
      </c>
      <c r="E194" s="17"/>
      <c r="F194" s="85">
        <f>[1]Monthly!BR198</f>
        <v>0</v>
      </c>
      <c r="G194" s="85">
        <f>[1]Monthly!BF198</f>
        <v>5</v>
      </c>
      <c r="H194" s="19">
        <f t="shared" si="11"/>
        <v>-1</v>
      </c>
    </row>
    <row r="195" spans="1:8" x14ac:dyDescent="0.25">
      <c r="A195" s="84" t="s">
        <v>87</v>
      </c>
      <c r="B195" s="66"/>
      <c r="C195" s="17">
        <f>[1]Monthly!CD199</f>
        <v>4</v>
      </c>
      <c r="D195" s="17">
        <f>[1]Fiscal!E199</f>
        <v>58</v>
      </c>
      <c r="E195" s="17"/>
      <c r="F195" s="85">
        <f>[1]Monthly!BR199</f>
        <v>0</v>
      </c>
      <c r="G195" s="85">
        <f>[1]Monthly!BF199</f>
        <v>7</v>
      </c>
      <c r="H195" s="19">
        <f t="shared" si="11"/>
        <v>-0.42857142857142855</v>
      </c>
    </row>
    <row r="196" spans="1:8" x14ac:dyDescent="0.25">
      <c r="A196" s="84" t="s">
        <v>88</v>
      </c>
      <c r="B196" s="66"/>
      <c r="C196" s="17">
        <f>[1]Monthly!CD200</f>
        <v>0</v>
      </c>
      <c r="D196" s="17">
        <f>[1]Fiscal!E200</f>
        <v>0</v>
      </c>
      <c r="E196" s="17"/>
      <c r="F196" s="85">
        <f>[1]Monthly!BR200</f>
        <v>0</v>
      </c>
      <c r="G196" s="85">
        <f>[1]Monthly!BF200</f>
        <v>0</v>
      </c>
      <c r="H196" s="19"/>
    </row>
    <row r="197" spans="1:8" x14ac:dyDescent="0.25">
      <c r="A197" s="86" t="s">
        <v>36</v>
      </c>
      <c r="B197" s="24"/>
      <c r="C197" s="24">
        <f>SUM(C189:C196)</f>
        <v>30</v>
      </c>
      <c r="D197" s="24">
        <f>SUM(D189:D196)</f>
        <v>349</v>
      </c>
      <c r="E197" s="24"/>
      <c r="F197" s="87">
        <f>SUM(F189:F196)</f>
        <v>10</v>
      </c>
      <c r="G197" s="87">
        <f>SUM(G189:G196)</f>
        <v>43</v>
      </c>
      <c r="H197" s="19">
        <f t="shared" si="11"/>
        <v>-0.30232558139534882</v>
      </c>
    </row>
    <row r="198" spans="1:8" x14ac:dyDescent="0.25">
      <c r="A198" s="4"/>
      <c r="B198" s="11"/>
      <c r="C198" s="27"/>
      <c r="D198" s="27"/>
      <c r="E198" s="27"/>
      <c r="F198" s="79"/>
      <c r="G198" s="79"/>
      <c r="H198" s="76"/>
    </row>
    <row r="199" spans="1:8" x14ac:dyDescent="0.25">
      <c r="A199" s="4"/>
      <c r="B199" s="58" t="s">
        <v>133</v>
      </c>
      <c r="C199" s="8" t="s">
        <v>134</v>
      </c>
      <c r="D199" s="59" t="s">
        <v>135</v>
      </c>
      <c r="E199" s="59" t="s">
        <v>136</v>
      </c>
      <c r="F199" s="60" t="s">
        <v>137</v>
      </c>
      <c r="G199" s="60" t="s">
        <v>137</v>
      </c>
      <c r="H199" s="10" t="s">
        <v>7</v>
      </c>
    </row>
    <row r="200" spans="1:8" x14ac:dyDescent="0.25">
      <c r="A200" s="2" t="s">
        <v>160</v>
      </c>
      <c r="B200" s="62" t="s">
        <v>139</v>
      </c>
      <c r="C200" s="59" t="s">
        <v>140</v>
      </c>
      <c r="D200" s="59" t="s">
        <v>140</v>
      </c>
      <c r="E200" s="59" t="s">
        <v>141</v>
      </c>
      <c r="F200" s="60" t="s">
        <v>141</v>
      </c>
      <c r="G200" s="60">
        <v>2019</v>
      </c>
      <c r="H200" s="8" t="s">
        <v>11</v>
      </c>
    </row>
    <row r="201" spans="1:8" x14ac:dyDescent="0.25">
      <c r="A201" s="84" t="s">
        <v>161</v>
      </c>
      <c r="B201" s="66">
        <f>[1]Monthly!CD202</f>
        <v>0</v>
      </c>
      <c r="C201" s="17">
        <f>[1]Monthly!CD203</f>
        <v>0</v>
      </c>
      <c r="D201" s="17">
        <f>[1]Fiscal!H203</f>
        <v>0</v>
      </c>
      <c r="E201" s="17">
        <f>[1]Monthly!BR202</f>
        <v>0</v>
      </c>
      <c r="F201" s="85">
        <f>[1]Monthly!BR203</f>
        <v>0</v>
      </c>
      <c r="G201" s="85">
        <f>[1]Monthly!BF203</f>
        <v>11</v>
      </c>
      <c r="H201" s="19">
        <f>(C201-G201)/G201</f>
        <v>-1</v>
      </c>
    </row>
    <row r="202" spans="1:8" x14ac:dyDescent="0.25">
      <c r="A202" s="84" t="s">
        <v>162</v>
      </c>
      <c r="B202" s="66">
        <f>[1]Monthly!CD204</f>
        <v>4</v>
      </c>
      <c r="C202" s="17">
        <f>[1]Monthly!CD205</f>
        <v>377</v>
      </c>
      <c r="D202" s="17">
        <f>[1]Fiscal!H205</f>
        <v>4733</v>
      </c>
      <c r="E202" s="17">
        <f>[1]Monthly!BR204</f>
        <v>0</v>
      </c>
      <c r="F202" s="85">
        <f>[1]Monthly!BR205</f>
        <v>0</v>
      </c>
      <c r="G202" s="85">
        <f>[1]Monthly!BF205</f>
        <v>206</v>
      </c>
      <c r="H202" s="19">
        <f>(C202-G202)/G202</f>
        <v>0.83009708737864074</v>
      </c>
    </row>
    <row r="203" spans="1:8" x14ac:dyDescent="0.25">
      <c r="A203" s="61" t="s">
        <v>163</v>
      </c>
      <c r="B203" s="66">
        <f>[1]Monthly!CD206</f>
        <v>18</v>
      </c>
      <c r="C203" s="17">
        <f>[1]Monthly!CD207</f>
        <v>414</v>
      </c>
      <c r="D203" s="17">
        <f>[1]Fiscal!H207</f>
        <v>1603</v>
      </c>
      <c r="E203" s="17">
        <f>[1]Monthly!BR206</f>
        <v>0</v>
      </c>
      <c r="F203" s="85">
        <f>[1]Monthly!BR207</f>
        <v>0</v>
      </c>
      <c r="G203" s="85">
        <f>[1]Monthly!BF207</f>
        <v>153</v>
      </c>
      <c r="H203" s="19">
        <f>(C203-G203)/G203</f>
        <v>1.7058823529411764</v>
      </c>
    </row>
    <row r="204" spans="1:8" x14ac:dyDescent="0.25">
      <c r="A204" s="61" t="s">
        <v>164</v>
      </c>
      <c r="B204" s="66">
        <f>[1]Monthly!CD210</f>
        <v>0</v>
      </c>
      <c r="C204" s="17">
        <f>[1]Monthly!CD211+[1]Monthly!CD212</f>
        <v>0</v>
      </c>
      <c r="D204" s="17">
        <f>[1]Fiscal!G220</f>
        <v>2278</v>
      </c>
      <c r="E204" s="66">
        <f>[1]Monthly!BR210</f>
        <v>10</v>
      </c>
      <c r="F204" s="17">
        <f>[1]Monthly!QY211+[1]Monthly!BR212</f>
        <v>126</v>
      </c>
      <c r="G204" s="85">
        <f>[1]Monthly!BF220</f>
        <v>0</v>
      </c>
      <c r="H204" s="19"/>
    </row>
    <row r="205" spans="1:8" x14ac:dyDescent="0.25">
      <c r="A205" s="39"/>
      <c r="B205" s="39"/>
      <c r="C205" s="39"/>
      <c r="D205" s="39"/>
      <c r="E205" s="39"/>
      <c r="F205" s="39"/>
      <c r="G205" s="39"/>
      <c r="H205" s="39"/>
    </row>
    <row r="206" spans="1:8" x14ac:dyDescent="0.25">
      <c r="A206" s="39"/>
      <c r="B206" s="39"/>
      <c r="C206" s="39"/>
      <c r="D206" s="8" t="s">
        <v>4</v>
      </c>
      <c r="E206" s="8" t="s">
        <v>5</v>
      </c>
      <c r="F206" s="9" t="s">
        <v>6</v>
      </c>
      <c r="G206" s="9" t="s">
        <v>6</v>
      </c>
      <c r="H206" s="10" t="s">
        <v>7</v>
      </c>
    </row>
    <row r="207" spans="1:8" x14ac:dyDescent="0.25">
      <c r="A207" s="2" t="s">
        <v>165</v>
      </c>
      <c r="B207" s="4"/>
      <c r="C207" s="11"/>
      <c r="D207" s="8" t="s">
        <v>8</v>
      </c>
      <c r="E207" s="8" t="s">
        <v>9</v>
      </c>
      <c r="F207" s="9" t="s">
        <v>10</v>
      </c>
      <c r="G207" s="9">
        <v>2019</v>
      </c>
      <c r="H207" s="8" t="s">
        <v>11</v>
      </c>
    </row>
    <row r="208" spans="1:8" x14ac:dyDescent="0.25">
      <c r="A208" s="14" t="s">
        <v>166</v>
      </c>
      <c r="B208" s="15"/>
      <c r="C208" s="16"/>
      <c r="D208" s="17">
        <f>[1]Monthly!CD223</f>
        <v>0</v>
      </c>
      <c r="E208" s="41">
        <f>[1]Fiscal!H223</f>
        <v>0</v>
      </c>
      <c r="F208" s="17">
        <f>[1]Monthly!BR223</f>
        <v>0</v>
      </c>
      <c r="G208" s="17">
        <f>[1]Monthly!BF223</f>
        <v>8</v>
      </c>
      <c r="H208" s="88">
        <f>(+D208-G208)/G208</f>
        <v>-1</v>
      </c>
    </row>
    <row r="209" spans="1:8" x14ac:dyDescent="0.25">
      <c r="A209" s="14" t="s">
        <v>167</v>
      </c>
      <c r="B209" s="15"/>
      <c r="C209" s="16"/>
      <c r="D209" s="17">
        <f>[1]Monthly!CD224</f>
        <v>9</v>
      </c>
      <c r="E209" s="41">
        <f>[1]Fiscal!H224</f>
        <v>31</v>
      </c>
      <c r="F209" s="17">
        <f>[1]Monthly!BR224</f>
        <v>0</v>
      </c>
      <c r="G209" s="17">
        <f>[1]Monthly!BF224</f>
        <v>15</v>
      </c>
      <c r="H209" s="88">
        <f>(+D209-G209)/G209</f>
        <v>-0.4</v>
      </c>
    </row>
    <row r="210" spans="1:8" x14ac:dyDescent="0.25">
      <c r="A210" s="37" t="s">
        <v>168</v>
      </c>
      <c r="B210" s="42"/>
      <c r="C210" s="49"/>
      <c r="D210" s="17">
        <f>[1]Monthly!CD225</f>
        <v>219</v>
      </c>
      <c r="E210" s="41">
        <f>[1]Fiscal!H225</f>
        <v>1784</v>
      </c>
      <c r="F210" s="17">
        <f>[1]Monthly!BR225</f>
        <v>0</v>
      </c>
      <c r="G210" s="17">
        <f>[1]Monthly!BF225</f>
        <v>205</v>
      </c>
      <c r="H210" s="88">
        <f>(+D210-G210)/G210</f>
        <v>6.8292682926829273E-2</v>
      </c>
    </row>
    <row r="211" spans="1:8" x14ac:dyDescent="0.25">
      <c r="A211" s="37"/>
      <c r="B211" s="42"/>
      <c r="C211" s="43" t="s">
        <v>36</v>
      </c>
      <c r="D211" s="24">
        <f>SUM(D208:D210)</f>
        <v>228</v>
      </c>
      <c r="E211" s="24">
        <f>SUM(E208:E210)</f>
        <v>1815</v>
      </c>
      <c r="F211" s="24">
        <f>SUM(F208:F210)</f>
        <v>0</v>
      </c>
      <c r="G211" s="24">
        <f>SUM(G208:G210)</f>
        <v>228</v>
      </c>
      <c r="H211" s="88">
        <f>(+D211-G211)/G211</f>
        <v>0</v>
      </c>
    </row>
    <row r="212" spans="1:8" x14ac:dyDescent="0.25">
      <c r="A212" s="4"/>
      <c r="B212" s="4"/>
      <c r="C212" s="11"/>
      <c r="D212" s="27"/>
      <c r="E212" s="27"/>
      <c r="F212" s="27"/>
      <c r="G212" s="27"/>
      <c r="H212" s="12"/>
    </row>
    <row r="213" spans="1:8" x14ac:dyDescent="0.25">
      <c r="A213" s="2" t="s">
        <v>169</v>
      </c>
      <c r="B213" s="4"/>
      <c r="C213" s="11"/>
      <c r="D213" s="27"/>
      <c r="E213" s="27"/>
      <c r="F213" s="27"/>
      <c r="G213" s="27"/>
      <c r="H213" s="12"/>
    </row>
    <row r="214" spans="1:8" x14ac:dyDescent="0.25">
      <c r="A214" s="14" t="s">
        <v>170</v>
      </c>
      <c r="B214" s="15"/>
      <c r="C214" s="16"/>
      <c r="D214" s="17">
        <f>[1]Monthly!CD228</f>
        <v>65</v>
      </c>
      <c r="E214" s="41">
        <f>[1]Fiscal!H228</f>
        <v>295</v>
      </c>
      <c r="F214" s="17">
        <f>[1]Monthly!BR228</f>
        <v>0</v>
      </c>
      <c r="G214" s="17">
        <f>[1]Monthly!BF228</f>
        <v>47</v>
      </c>
      <c r="H214" s="19">
        <f>(+D214-G214)/G214</f>
        <v>0.38297872340425532</v>
      </c>
    </row>
    <row r="215" spans="1:8" x14ac:dyDescent="0.25">
      <c r="A215" s="37" t="s">
        <v>171</v>
      </c>
      <c r="B215" s="42"/>
      <c r="C215" s="49"/>
      <c r="D215" s="17">
        <f>[1]Monthly!CD229</f>
        <v>158</v>
      </c>
      <c r="E215" s="41">
        <f>[1]Fiscal!H229</f>
        <v>1020</v>
      </c>
      <c r="F215" s="17">
        <f>[1]Monthly!BR229</f>
        <v>0</v>
      </c>
      <c r="G215" s="17">
        <f>[1]Monthly!BF229</f>
        <v>93</v>
      </c>
      <c r="H215" s="19">
        <f>(+D215-G215)/G215</f>
        <v>0.69892473118279574</v>
      </c>
    </row>
    <row r="216" spans="1:8" x14ac:dyDescent="0.25">
      <c r="A216" s="4"/>
      <c r="B216" s="4"/>
      <c r="C216" s="11"/>
      <c r="D216" s="27"/>
      <c r="E216" s="27"/>
      <c r="F216" s="27"/>
      <c r="G216" s="27"/>
      <c r="H216" s="12"/>
    </row>
    <row r="217" spans="1:8" x14ac:dyDescent="0.25">
      <c r="A217" s="2" t="s">
        <v>172</v>
      </c>
      <c r="B217" s="4"/>
      <c r="C217" s="11"/>
      <c r="D217" s="27"/>
      <c r="E217" s="27"/>
      <c r="F217" s="27"/>
      <c r="G217" s="27"/>
      <c r="H217" s="12"/>
    </row>
    <row r="218" spans="1:8" x14ac:dyDescent="0.25">
      <c r="A218" s="14" t="s">
        <v>173</v>
      </c>
      <c r="B218" s="15"/>
      <c r="C218" s="16"/>
      <c r="D218" s="17">
        <f>[1]Monthly!CD232</f>
        <v>19647</v>
      </c>
      <c r="E218" s="41">
        <f>[1]Fiscal!H232</f>
        <v>117889</v>
      </c>
      <c r="F218" s="17">
        <f>[1]Monthly!BR232</f>
        <v>1174</v>
      </c>
      <c r="G218" s="17">
        <f>[1]Monthly!BF232</f>
        <v>2347</v>
      </c>
      <c r="H218" s="19">
        <f t="shared" ref="H218:H226" si="12">(+D218-G218)/G218</f>
        <v>7.3711120579463145</v>
      </c>
    </row>
    <row r="219" spans="1:8" x14ac:dyDescent="0.25">
      <c r="A219" s="37" t="s">
        <v>174</v>
      </c>
      <c r="B219" s="42"/>
      <c r="C219" s="49"/>
      <c r="D219" s="17">
        <f>[1]Monthly!CD233</f>
        <v>195</v>
      </c>
      <c r="E219" s="41">
        <f>[1]Fiscal!H233</f>
        <v>1366</v>
      </c>
      <c r="F219" s="17">
        <f>[1]Monthly!BR233</f>
        <v>6</v>
      </c>
      <c r="G219" s="17">
        <f>[1]Monthly!BF233</f>
        <v>272</v>
      </c>
      <c r="H219" s="19">
        <f t="shared" si="12"/>
        <v>-0.28308823529411764</v>
      </c>
    </row>
    <row r="220" spans="1:8" x14ac:dyDescent="0.25">
      <c r="A220" s="37" t="s">
        <v>175</v>
      </c>
      <c r="B220" s="42"/>
      <c r="C220" s="49"/>
      <c r="D220" s="17">
        <f>[1]Monthly!CD234</f>
        <v>886</v>
      </c>
      <c r="E220" s="41">
        <f>[1]Fiscal!H234</f>
        <v>6976</v>
      </c>
      <c r="F220" s="17">
        <f>[1]Monthly!BR234</f>
        <v>973</v>
      </c>
      <c r="G220" s="17">
        <f>[1]Monthly!BF234</f>
        <v>1203</v>
      </c>
      <c r="H220" s="19">
        <f t="shared" si="12"/>
        <v>-0.26350789692435578</v>
      </c>
    </row>
    <row r="221" spans="1:8" x14ac:dyDescent="0.25">
      <c r="A221" s="37" t="s">
        <v>176</v>
      </c>
      <c r="B221" s="42"/>
      <c r="C221" s="49"/>
      <c r="D221" s="17">
        <f>[1]Monthly!CD235</f>
        <v>344</v>
      </c>
      <c r="E221" s="41">
        <f>[1]Fiscal!H235</f>
        <v>1941</v>
      </c>
      <c r="F221" s="17">
        <f>[1]Monthly!BR235</f>
        <v>119</v>
      </c>
      <c r="G221" s="17">
        <f>[1]Monthly!BF235</f>
        <v>228</v>
      </c>
      <c r="H221" s="19">
        <f t="shared" si="12"/>
        <v>0.50877192982456143</v>
      </c>
    </row>
    <row r="222" spans="1:8" x14ac:dyDescent="0.25">
      <c r="A222" s="37" t="s">
        <v>177</v>
      </c>
      <c r="B222" s="42"/>
      <c r="C222" s="49"/>
      <c r="D222" s="17">
        <f>[1]Monthly!CD236</f>
        <v>0</v>
      </c>
      <c r="E222" s="41">
        <f>[1]Fiscal!H236</f>
        <v>0</v>
      </c>
      <c r="F222" s="17">
        <f>[1]Monthly!BR236</f>
        <v>0</v>
      </c>
      <c r="G222" s="17">
        <f>[1]Monthly!BF236</f>
        <v>58</v>
      </c>
      <c r="H222" s="19">
        <f t="shared" si="12"/>
        <v>-1</v>
      </c>
    </row>
    <row r="223" spans="1:8" x14ac:dyDescent="0.25">
      <c r="A223" s="37" t="s">
        <v>178</v>
      </c>
      <c r="B223" s="42"/>
      <c r="C223" s="49"/>
      <c r="D223" s="17">
        <f>[1]Monthly!CD237</f>
        <v>88</v>
      </c>
      <c r="E223" s="41">
        <f>[1]Fiscal!H237</f>
        <v>643</v>
      </c>
      <c r="F223" s="17">
        <f>[1]Monthly!BR237</f>
        <v>19</v>
      </c>
      <c r="G223" s="17">
        <f>[1]Monthly!BF237</f>
        <v>220</v>
      </c>
      <c r="H223" s="19">
        <f t="shared" si="12"/>
        <v>-0.6</v>
      </c>
    </row>
    <row r="224" spans="1:8" x14ac:dyDescent="0.25">
      <c r="A224" s="37" t="s">
        <v>179</v>
      </c>
      <c r="B224" s="42"/>
      <c r="C224" s="49"/>
      <c r="D224" s="17">
        <f>[1]Monthly!CD238</f>
        <v>247</v>
      </c>
      <c r="E224" s="41">
        <f>[1]Fiscal!H238</f>
        <v>1731</v>
      </c>
      <c r="F224" s="17">
        <f>[1]Monthly!BR238</f>
        <v>85</v>
      </c>
      <c r="G224" s="17">
        <f>[1]Monthly!BF238</f>
        <v>311</v>
      </c>
      <c r="H224" s="19">
        <f t="shared" si="12"/>
        <v>-0.20578778135048231</v>
      </c>
    </row>
    <row r="225" spans="1:8" hidden="1" x14ac:dyDescent="0.25">
      <c r="A225" s="21" t="s">
        <v>180</v>
      </c>
      <c r="B225" s="30"/>
      <c r="C225" s="31"/>
      <c r="D225" s="17">
        <f>[1]Monthly!CD239</f>
        <v>0</v>
      </c>
      <c r="E225" s="17">
        <f>[1]Fiscal!C239</f>
        <v>0</v>
      </c>
      <c r="F225" s="17">
        <f>[1]Monthly!BRI239</f>
        <v>0</v>
      </c>
      <c r="G225" s="17">
        <f>[1]Monthly!BFJ239</f>
        <v>0</v>
      </c>
      <c r="H225" s="19" t="e">
        <f t="shared" si="12"/>
        <v>#DIV/0!</v>
      </c>
    </row>
    <row r="226" spans="1:8" x14ac:dyDescent="0.25">
      <c r="A226" s="37" t="s">
        <v>181</v>
      </c>
      <c r="B226" s="42"/>
      <c r="C226" s="49"/>
      <c r="D226" s="17">
        <f>[1]Monthly!CD240</f>
        <v>763</v>
      </c>
      <c r="E226" s="41">
        <f>[1]Fiscal!H240</f>
        <v>6191</v>
      </c>
      <c r="F226" s="17">
        <f>[1]Monthly!BR240</f>
        <v>843</v>
      </c>
      <c r="G226" s="17">
        <f>[1]Monthly!BF240</f>
        <v>1178</v>
      </c>
      <c r="H226" s="19">
        <f t="shared" si="12"/>
        <v>-0.35229202037351443</v>
      </c>
    </row>
    <row r="227" spans="1:8" x14ac:dyDescent="0.25">
      <c r="A227" s="4"/>
      <c r="B227" s="4"/>
      <c r="C227" s="11"/>
      <c r="D227" s="27"/>
      <c r="E227" s="27"/>
      <c r="F227" s="27"/>
      <c r="G227" s="27"/>
      <c r="H227" s="12"/>
    </row>
    <row r="228" spans="1:8" x14ac:dyDescent="0.25">
      <c r="A228" s="2" t="s">
        <v>182</v>
      </c>
      <c r="B228" s="4"/>
      <c r="C228" s="11"/>
      <c r="D228" s="27"/>
      <c r="E228" s="27"/>
      <c r="F228" s="27"/>
      <c r="G228" s="27"/>
      <c r="H228" s="12"/>
    </row>
    <row r="229" spans="1:8" x14ac:dyDescent="0.25">
      <c r="A229" s="14" t="s">
        <v>81</v>
      </c>
      <c r="B229" s="15"/>
      <c r="C229" s="16"/>
      <c r="D229" s="17">
        <f>[1]Monthly!CD243</f>
        <v>486</v>
      </c>
      <c r="E229" s="41">
        <f>[1]Fiscal!H243</f>
        <v>6512</v>
      </c>
      <c r="F229" s="17">
        <f>[1]Monthly!BR243</f>
        <v>282</v>
      </c>
      <c r="G229" s="17">
        <f>[1]Monthly!BF243</f>
        <v>384</v>
      </c>
      <c r="H229" s="19">
        <f t="shared" ref="H229:H237" si="13">(+D229-G229)/G229</f>
        <v>0.265625</v>
      </c>
    </row>
    <row r="230" spans="1:8" x14ac:dyDescent="0.25">
      <c r="A230" s="37" t="s">
        <v>82</v>
      </c>
      <c r="B230" s="42"/>
      <c r="C230" s="49"/>
      <c r="D230" s="17">
        <f>[1]Monthly!CD244</f>
        <v>1</v>
      </c>
      <c r="E230" s="41">
        <f>[1]Fiscal!H244</f>
        <v>4</v>
      </c>
      <c r="F230" s="17">
        <f>[1]Monthly!BR244</f>
        <v>0</v>
      </c>
      <c r="G230" s="17">
        <f>[1]Monthly!BF244</f>
        <v>0</v>
      </c>
      <c r="H230" s="19"/>
    </row>
    <row r="231" spans="1:8" x14ac:dyDescent="0.25">
      <c r="A231" s="37" t="s">
        <v>83</v>
      </c>
      <c r="B231" s="42"/>
      <c r="C231" s="49"/>
      <c r="D231" s="17">
        <f>[1]Monthly!CD245</f>
        <v>2</v>
      </c>
      <c r="E231" s="41">
        <f>[1]Fiscal!H245</f>
        <v>5</v>
      </c>
      <c r="F231" s="17">
        <f>[1]Monthly!BR245</f>
        <v>0</v>
      </c>
      <c r="G231" s="17">
        <f>[1]Monthly!BF245</f>
        <v>1</v>
      </c>
      <c r="H231" s="19">
        <f t="shared" si="13"/>
        <v>1</v>
      </c>
    </row>
    <row r="232" spans="1:8" x14ac:dyDescent="0.25">
      <c r="A232" s="37" t="s">
        <v>84</v>
      </c>
      <c r="B232" s="42"/>
      <c r="C232" s="49"/>
      <c r="D232" s="17">
        <f>[1]Monthly!CD246</f>
        <v>0</v>
      </c>
      <c r="E232" s="41">
        <f>[1]Fiscal!H246</f>
        <v>156</v>
      </c>
      <c r="F232" s="17">
        <f>[1]Monthly!BR246</f>
        <v>3</v>
      </c>
      <c r="G232" s="17">
        <f>[1]Monthly!BF246</f>
        <v>6</v>
      </c>
      <c r="H232" s="19">
        <f t="shared" si="13"/>
        <v>-1</v>
      </c>
    </row>
    <row r="233" spans="1:8" x14ac:dyDescent="0.25">
      <c r="A233" s="37" t="s">
        <v>85</v>
      </c>
      <c r="B233" s="42"/>
      <c r="C233" s="49"/>
      <c r="D233" s="17">
        <f>[1]Monthly!CD247</f>
        <v>3</v>
      </c>
      <c r="E233" s="41">
        <f>[1]Fiscal!H247</f>
        <v>22</v>
      </c>
      <c r="F233" s="17">
        <f>[1]Monthly!BR247</f>
        <v>0</v>
      </c>
      <c r="G233" s="17">
        <f>[1]Monthly!BF247</f>
        <v>0</v>
      </c>
      <c r="H233" s="19"/>
    </row>
    <row r="234" spans="1:8" x14ac:dyDescent="0.25">
      <c r="A234" s="37" t="s">
        <v>86</v>
      </c>
      <c r="B234" s="42"/>
      <c r="C234" s="49"/>
      <c r="D234" s="17">
        <f>[1]Monthly!CD248</f>
        <v>2</v>
      </c>
      <c r="E234" s="41">
        <f>[1]Fiscal!H248</f>
        <v>29</v>
      </c>
      <c r="F234" s="17">
        <f>[1]Monthly!BR248</f>
        <v>0</v>
      </c>
      <c r="G234" s="17">
        <f>[1]Monthly!BF248</f>
        <v>9</v>
      </c>
      <c r="H234" s="19">
        <f t="shared" si="13"/>
        <v>-0.77777777777777779</v>
      </c>
    </row>
    <row r="235" spans="1:8" x14ac:dyDescent="0.25">
      <c r="A235" s="37" t="s">
        <v>87</v>
      </c>
      <c r="B235" s="42"/>
      <c r="C235" s="49"/>
      <c r="D235" s="17">
        <f>[1]Monthly!CD249</f>
        <v>0</v>
      </c>
      <c r="E235" s="41">
        <f>[1]Fiscal!H249</f>
        <v>17</v>
      </c>
      <c r="F235" s="17">
        <f>[1]Monthly!BR249</f>
        <v>3</v>
      </c>
      <c r="G235" s="17">
        <f>[1]Monthly!BF249</f>
        <v>1</v>
      </c>
      <c r="H235" s="19">
        <f t="shared" si="13"/>
        <v>-1</v>
      </c>
    </row>
    <row r="236" spans="1:8" x14ac:dyDescent="0.25">
      <c r="A236" s="37" t="s">
        <v>88</v>
      </c>
      <c r="B236" s="42"/>
      <c r="C236" s="49"/>
      <c r="D236" s="17">
        <f>[1]Monthly!CD250</f>
        <v>0</v>
      </c>
      <c r="E236" s="41">
        <f>[1]Fiscal!H250</f>
        <v>0</v>
      </c>
      <c r="F236" s="17">
        <f>[1]Monthly!BR250</f>
        <v>0</v>
      </c>
      <c r="G236" s="17">
        <f>[1]Monthly!BF250</f>
        <v>0</v>
      </c>
      <c r="H236" s="19"/>
    </row>
    <row r="237" spans="1:8" x14ac:dyDescent="0.25">
      <c r="A237" s="37"/>
      <c r="B237" s="38"/>
      <c r="C237" s="89" t="s">
        <v>36</v>
      </c>
      <c r="D237" s="24">
        <f>SUM(D229:D236)</f>
        <v>494</v>
      </c>
      <c r="E237" s="24">
        <f>SUM(E229:E236)</f>
        <v>6745</v>
      </c>
      <c r="F237" s="24">
        <f>SUM(F229:F236)</f>
        <v>288</v>
      </c>
      <c r="G237" s="24">
        <f>SUM(G229:G236)</f>
        <v>401</v>
      </c>
      <c r="H237" s="19">
        <f t="shared" si="13"/>
        <v>0.23192019950124687</v>
      </c>
    </row>
    <row r="238" spans="1:8" x14ac:dyDescent="0.25">
      <c r="A238" s="4"/>
      <c r="B238" s="4"/>
      <c r="C238" s="11"/>
      <c r="D238" s="27"/>
      <c r="E238" s="27"/>
      <c r="F238" s="27"/>
      <c r="G238" s="27"/>
      <c r="H238" s="44"/>
    </row>
    <row r="239" spans="1:8" x14ac:dyDescent="0.25">
      <c r="A239" s="2" t="s">
        <v>183</v>
      </c>
      <c r="B239" s="4"/>
      <c r="C239" s="11"/>
      <c r="D239" s="27"/>
      <c r="E239" s="27"/>
      <c r="F239" s="27"/>
      <c r="G239" s="27"/>
      <c r="H239" s="12"/>
    </row>
    <row r="240" spans="1:8" x14ac:dyDescent="0.25">
      <c r="A240" s="14" t="s">
        <v>184</v>
      </c>
      <c r="B240" s="15"/>
      <c r="C240" s="16"/>
      <c r="D240" s="90">
        <f>[1]Monthly!CD255</f>
        <v>888.67</v>
      </c>
      <c r="E240" s="41">
        <f>[1]Fiscal!H255</f>
        <v>6647.37</v>
      </c>
      <c r="F240" s="90">
        <f>[1]Monthly!BR255</f>
        <v>54.4</v>
      </c>
      <c r="G240" s="90">
        <f>[1]Monthly!BF255</f>
        <v>2275.92</v>
      </c>
      <c r="H240" s="19">
        <f t="shared" ref="H240:H251" si="14">(+D240-G240)/G240</f>
        <v>-0.60953372702028186</v>
      </c>
    </row>
    <row r="241" spans="1:8" x14ac:dyDescent="0.25">
      <c r="A241" s="37" t="s">
        <v>185</v>
      </c>
      <c r="B241" s="42"/>
      <c r="C241" s="49"/>
      <c r="D241" s="90">
        <f>[1]Monthly!CD256</f>
        <v>331.76</v>
      </c>
      <c r="E241" s="41">
        <f>[1]Fiscal!H256</f>
        <v>5011.9599999999991</v>
      </c>
      <c r="F241" s="90">
        <f>[1]Monthly!BR256</f>
        <v>333.81</v>
      </c>
      <c r="G241" s="90">
        <f>[1]Monthly!BF256</f>
        <v>1008.97</v>
      </c>
      <c r="H241" s="19">
        <f t="shared" si="14"/>
        <v>-0.67118943080567317</v>
      </c>
    </row>
    <row r="242" spans="1:8" x14ac:dyDescent="0.25">
      <c r="A242" s="37" t="s">
        <v>186</v>
      </c>
      <c r="B242" s="42"/>
      <c r="C242" s="49"/>
      <c r="D242" s="90">
        <f>[1]Monthly!CD257</f>
        <v>33</v>
      </c>
      <c r="E242" s="41">
        <f>[1]Fiscal!H257</f>
        <v>193.5</v>
      </c>
      <c r="F242" s="90">
        <f>[1]Monthly!BR257</f>
        <v>0</v>
      </c>
      <c r="G242" s="90">
        <f>[1]Monthly!BF257</f>
        <v>15</v>
      </c>
      <c r="H242" s="19">
        <f t="shared" si="14"/>
        <v>1.2</v>
      </c>
    </row>
    <row r="243" spans="1:8" x14ac:dyDescent="0.25">
      <c r="A243" s="37" t="s">
        <v>187</v>
      </c>
      <c r="B243" s="42"/>
      <c r="C243" s="49"/>
      <c r="D243" s="90">
        <f>[1]Monthly!CD258</f>
        <v>0</v>
      </c>
      <c r="E243" s="41">
        <f>[1]Fiscal!H258</f>
        <v>1.75</v>
      </c>
      <c r="F243" s="90">
        <f>[1]Monthly!BR258</f>
        <v>0</v>
      </c>
      <c r="G243" s="90">
        <f>[1]Monthly!BF258</f>
        <v>30.8</v>
      </c>
      <c r="H243" s="19">
        <f t="shared" si="14"/>
        <v>-1</v>
      </c>
    </row>
    <row r="244" spans="1:8" hidden="1" x14ac:dyDescent="0.25">
      <c r="A244" s="37" t="s">
        <v>188</v>
      </c>
      <c r="B244" s="42"/>
      <c r="C244" s="49"/>
      <c r="D244" s="90">
        <f>[1]Monthly!CD259</f>
        <v>0</v>
      </c>
      <c r="E244" s="41">
        <f>[1]Fiscal!H259</f>
        <v>0</v>
      </c>
      <c r="F244" s="90">
        <f>[1]Monthly!BR259</f>
        <v>0</v>
      </c>
      <c r="G244" s="90">
        <f>[1]Monthly!BF259</f>
        <v>636.61</v>
      </c>
      <c r="H244" s="19">
        <f t="shared" si="14"/>
        <v>-1</v>
      </c>
    </row>
    <row r="245" spans="1:8" x14ac:dyDescent="0.25">
      <c r="A245" s="37" t="s">
        <v>189</v>
      </c>
      <c r="B245" s="42"/>
      <c r="C245" s="49"/>
      <c r="D245" s="90">
        <f>[1]Monthly!CD260</f>
        <v>0</v>
      </c>
      <c r="E245" s="41">
        <f>[1]Fiscal!H260</f>
        <v>0</v>
      </c>
      <c r="F245" s="90">
        <f>[1]Monthly!BR260</f>
        <v>0</v>
      </c>
      <c r="G245" s="90">
        <f>[1]Monthly!BF260</f>
        <v>124.95</v>
      </c>
      <c r="H245" s="19">
        <f t="shared" si="14"/>
        <v>-1</v>
      </c>
    </row>
    <row r="246" spans="1:8" hidden="1" x14ac:dyDescent="0.25">
      <c r="A246" s="37" t="s">
        <v>190</v>
      </c>
      <c r="B246" s="42"/>
      <c r="C246" s="49"/>
      <c r="D246" s="90">
        <f>[1]Monthly!CD261</f>
        <v>0</v>
      </c>
      <c r="E246" s="41">
        <f>[1]Fiscal!H261</f>
        <v>0</v>
      </c>
      <c r="F246" s="90">
        <f>[1]Monthly!BR261</f>
        <v>0</v>
      </c>
      <c r="G246" s="90">
        <f>[1]Monthly!BF261</f>
        <v>0</v>
      </c>
      <c r="H246" s="19" t="e">
        <f t="shared" si="14"/>
        <v>#DIV/0!</v>
      </c>
    </row>
    <row r="247" spans="1:8" hidden="1" x14ac:dyDescent="0.25">
      <c r="A247" s="37" t="s">
        <v>191</v>
      </c>
      <c r="B247" s="42"/>
      <c r="C247" s="49"/>
      <c r="D247" s="90">
        <f>[1]Monthly!CD262</f>
        <v>0</v>
      </c>
      <c r="E247" s="41">
        <f>[1]Fiscal!H262</f>
        <v>0</v>
      </c>
      <c r="F247" s="90">
        <f>[1]Monthly!BR262</f>
        <v>0</v>
      </c>
      <c r="G247" s="90">
        <f>[1]Monthly!BF262</f>
        <v>25</v>
      </c>
      <c r="H247" s="19">
        <f t="shared" si="14"/>
        <v>-1</v>
      </c>
    </row>
    <row r="248" spans="1:8" x14ac:dyDescent="0.25">
      <c r="A248" s="37" t="s">
        <v>192</v>
      </c>
      <c r="B248" s="42"/>
      <c r="C248" s="49"/>
      <c r="D248" s="90">
        <f>[1]Monthly!CD263</f>
        <v>1505</v>
      </c>
      <c r="E248" s="41">
        <f>[1]Fiscal!H263</f>
        <v>15890</v>
      </c>
      <c r="F248" s="90">
        <f>[1]Monthly!BR263</f>
        <v>0</v>
      </c>
      <c r="G248" s="90">
        <f>[1]Monthly!BF263</f>
        <v>1963</v>
      </c>
      <c r="H248" s="19">
        <f t="shared" si="14"/>
        <v>-0.23331635252165053</v>
      </c>
    </row>
    <row r="249" spans="1:8" hidden="1" x14ac:dyDescent="0.25">
      <c r="A249" s="47" t="s">
        <v>193</v>
      </c>
      <c r="B249" s="42"/>
      <c r="C249" s="49"/>
      <c r="D249" s="90">
        <f>[1]Monthly!CD264</f>
        <v>0</v>
      </c>
      <c r="E249" s="41">
        <f>[1]Fiscal!H264</f>
        <v>0</v>
      </c>
      <c r="F249" s="90">
        <f>[1]Monthly!BR264</f>
        <v>0</v>
      </c>
      <c r="G249" s="90">
        <f>[1]Monthly!BF264</f>
        <v>0</v>
      </c>
      <c r="H249" s="19" t="e">
        <f t="shared" si="14"/>
        <v>#DIV/0!</v>
      </c>
    </row>
    <row r="250" spans="1:8" x14ac:dyDescent="0.25">
      <c r="A250" s="37" t="s">
        <v>194</v>
      </c>
      <c r="B250" s="42"/>
      <c r="C250" s="49"/>
      <c r="D250" s="90">
        <f>[1]Monthly!CD265</f>
        <v>0</v>
      </c>
      <c r="E250" s="41">
        <f>[1]Fiscal!H265</f>
        <v>0</v>
      </c>
      <c r="F250" s="90">
        <f>[1]Monthly!BR265</f>
        <v>0</v>
      </c>
      <c r="G250" s="90">
        <f>[1]Monthly!BF265</f>
        <v>40</v>
      </c>
      <c r="H250" s="19">
        <f t="shared" si="14"/>
        <v>-1</v>
      </c>
    </row>
    <row r="251" spans="1:8" x14ac:dyDescent="0.25">
      <c r="A251" s="37"/>
      <c r="B251" s="38"/>
      <c r="C251" s="89" t="s">
        <v>36</v>
      </c>
      <c r="D251" s="91">
        <f>SUM(D240:D250)</f>
        <v>2758.43</v>
      </c>
      <c r="E251" s="91">
        <f>SUM(E240:E250)</f>
        <v>27744.579999999998</v>
      </c>
      <c r="F251" s="91">
        <f>SUM(F240:F250)</f>
        <v>388.21</v>
      </c>
      <c r="G251" s="91">
        <f>SUM(G240:G250)</f>
        <v>6120.25</v>
      </c>
      <c r="H251" s="19">
        <f t="shared" si="14"/>
        <v>-0.54929455496099022</v>
      </c>
    </row>
    <row r="252" spans="1:8" x14ac:dyDescent="0.25">
      <c r="A252" s="39"/>
      <c r="B252" s="39"/>
      <c r="C252" s="39"/>
      <c r="D252" s="39"/>
      <c r="E252" s="39"/>
      <c r="F252" s="39"/>
      <c r="G252" s="39"/>
      <c r="H252" s="39"/>
    </row>
    <row r="253" spans="1:8" x14ac:dyDescent="0.25">
      <c r="A253" s="39"/>
      <c r="B253" s="39"/>
      <c r="C253" s="39"/>
      <c r="D253" s="39"/>
      <c r="E253" s="39"/>
      <c r="F253" s="39"/>
      <c r="G253" s="39"/>
      <c r="H253" s="39"/>
    </row>
    <row r="254" spans="1:8" x14ac:dyDescent="0.25">
      <c r="A254" s="84" t="s">
        <v>195</v>
      </c>
      <c r="B254" s="84"/>
      <c r="C254" s="66"/>
      <c r="D254" s="90">
        <f>[1]Monthly!CD268</f>
        <v>2083.65</v>
      </c>
      <c r="E254" s="90">
        <f>[1]Fiscal!H268</f>
        <v>30598.300000000003</v>
      </c>
      <c r="F254" s="90">
        <f>[1]Monthly!BR268</f>
        <v>475.11</v>
      </c>
      <c r="G254" s="90">
        <f>[1]Monthly!BF268</f>
        <v>2763.92</v>
      </c>
      <c r="H254" s="19">
        <f>(+D254-G254)/G254</f>
        <v>-0.24612506874294479</v>
      </c>
    </row>
    <row r="255" spans="1:8" x14ac:dyDescent="0.25">
      <c r="A255" s="84" t="s">
        <v>196</v>
      </c>
      <c r="B255" s="84"/>
      <c r="C255" s="66"/>
      <c r="D255" s="90">
        <f>[1]Monthly!CD269</f>
        <v>0</v>
      </c>
      <c r="E255" s="90">
        <f>[1]Fiscal!H269</f>
        <v>5000</v>
      </c>
      <c r="F255" s="90">
        <f>[1]Monthly!BR269</f>
        <v>0</v>
      </c>
      <c r="G255" s="90">
        <f>[1]Monthly!BF269</f>
        <v>0</v>
      </c>
      <c r="H255" s="19"/>
    </row>
    <row r="256" spans="1:8" x14ac:dyDescent="0.25">
      <c r="H256" s="93"/>
    </row>
  </sheetData>
  <pageMargins left="0.7" right="0.7" top="0.75" bottom="0.75" header="0.3" footer="0.3"/>
  <pageSetup scale="69" orientation="portrait" r:id="rId1"/>
  <rowBreaks count="3" manualBreakCount="3">
    <brk id="65" max="6" man="1"/>
    <brk id="126" max="6" man="1"/>
    <brk id="18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Feb 22</vt:lpstr>
      <vt:lpstr>'Feb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2022-03-17T21:43:07Z</cp:lastPrinted>
  <dcterms:created xsi:type="dcterms:W3CDTF">2022-03-17T21:41:27Z</dcterms:created>
  <dcterms:modified xsi:type="dcterms:W3CDTF">2022-03-17T21:43:28Z</dcterms:modified>
</cp:coreProperties>
</file>