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xWindow="0" yWindow="0" windowWidth="28800" windowHeight="12300"/>
  </bookViews>
  <sheets>
    <sheet name="Mar 22" sheetId="1" r:id="rId1"/>
  </sheets>
  <externalReferences>
    <externalReference r:id="rId2"/>
  </externalReferences>
  <definedNames>
    <definedName name="_xlnm.Print_Area" localSheetId="0">'Mar 22'!$A$1:$H$255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6" i="1" l="1"/>
  <c r="F256" i="1"/>
  <c r="E256" i="1"/>
  <c r="D256" i="1"/>
  <c r="G255" i="1"/>
  <c r="F255" i="1"/>
  <c r="E255" i="1"/>
  <c r="D255" i="1"/>
  <c r="H255" i="1" s="1"/>
  <c r="G251" i="1"/>
  <c r="F251" i="1"/>
  <c r="E251" i="1"/>
  <c r="D251" i="1"/>
  <c r="H251" i="1" s="1"/>
  <c r="G250" i="1"/>
  <c r="F250" i="1"/>
  <c r="E250" i="1"/>
  <c r="D250" i="1"/>
  <c r="G249" i="1"/>
  <c r="F249" i="1"/>
  <c r="E249" i="1"/>
  <c r="D249" i="1"/>
  <c r="H249" i="1" s="1"/>
  <c r="G248" i="1"/>
  <c r="F248" i="1"/>
  <c r="E248" i="1"/>
  <c r="D248" i="1"/>
  <c r="H248" i="1" s="1"/>
  <c r="G247" i="1"/>
  <c r="F247" i="1"/>
  <c r="E247" i="1"/>
  <c r="D247" i="1"/>
  <c r="H247" i="1" s="1"/>
  <c r="G246" i="1"/>
  <c r="F246" i="1"/>
  <c r="E246" i="1"/>
  <c r="D246" i="1"/>
  <c r="H246" i="1" s="1"/>
  <c r="G245" i="1"/>
  <c r="F245" i="1"/>
  <c r="E245" i="1"/>
  <c r="D245" i="1"/>
  <c r="H245" i="1" s="1"/>
  <c r="G244" i="1"/>
  <c r="F244" i="1"/>
  <c r="E244" i="1"/>
  <c r="D244" i="1"/>
  <c r="G243" i="1"/>
  <c r="F243" i="1"/>
  <c r="E243" i="1"/>
  <c r="D243" i="1"/>
  <c r="H243" i="1" s="1"/>
  <c r="G242" i="1"/>
  <c r="F242" i="1"/>
  <c r="E242" i="1"/>
  <c r="D242" i="1"/>
  <c r="G241" i="1"/>
  <c r="F241" i="1"/>
  <c r="E241" i="1"/>
  <c r="D241" i="1"/>
  <c r="H241" i="1" s="1"/>
  <c r="G237" i="1"/>
  <c r="F237" i="1"/>
  <c r="E237" i="1"/>
  <c r="D237" i="1"/>
  <c r="G236" i="1"/>
  <c r="F236" i="1"/>
  <c r="E236" i="1"/>
  <c r="D236" i="1"/>
  <c r="G235" i="1"/>
  <c r="F235" i="1"/>
  <c r="E235" i="1"/>
  <c r="D235" i="1"/>
  <c r="H235" i="1" s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H230" i="1" s="1"/>
  <c r="F230" i="1"/>
  <c r="E230" i="1"/>
  <c r="D230" i="1"/>
  <c r="G227" i="1"/>
  <c r="F227" i="1"/>
  <c r="E227" i="1"/>
  <c r="D227" i="1"/>
  <c r="H227" i="1" s="1"/>
  <c r="G226" i="1"/>
  <c r="F226" i="1"/>
  <c r="E226" i="1"/>
  <c r="D226" i="1"/>
  <c r="G225" i="1"/>
  <c r="F225" i="1"/>
  <c r="E225" i="1"/>
  <c r="D225" i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H221" i="1" s="1"/>
  <c r="G220" i="1"/>
  <c r="F220" i="1"/>
  <c r="E220" i="1"/>
  <c r="D220" i="1"/>
  <c r="G219" i="1"/>
  <c r="F219" i="1"/>
  <c r="E219" i="1"/>
  <c r="D219" i="1"/>
  <c r="G216" i="1"/>
  <c r="F216" i="1"/>
  <c r="E216" i="1"/>
  <c r="D216" i="1"/>
  <c r="G215" i="1"/>
  <c r="F215" i="1"/>
  <c r="E215" i="1"/>
  <c r="D215" i="1"/>
  <c r="G212" i="1"/>
  <c r="G211" i="1"/>
  <c r="F211" i="1"/>
  <c r="E211" i="1"/>
  <c r="D211" i="1"/>
  <c r="G210" i="1"/>
  <c r="F210" i="1"/>
  <c r="F212" i="1" s="1"/>
  <c r="E210" i="1"/>
  <c r="D210" i="1"/>
  <c r="G209" i="1"/>
  <c r="F209" i="1"/>
  <c r="E209" i="1"/>
  <c r="D209" i="1"/>
  <c r="G205" i="1"/>
  <c r="F205" i="1"/>
  <c r="E205" i="1"/>
  <c r="D205" i="1"/>
  <c r="C205" i="1"/>
  <c r="B205" i="1"/>
  <c r="G204" i="1"/>
  <c r="F204" i="1"/>
  <c r="E204" i="1"/>
  <c r="D204" i="1"/>
  <c r="C204" i="1"/>
  <c r="B204" i="1"/>
  <c r="G203" i="1"/>
  <c r="F203" i="1"/>
  <c r="E203" i="1"/>
  <c r="D203" i="1"/>
  <c r="C203" i="1"/>
  <c r="H203" i="1" s="1"/>
  <c r="B203" i="1"/>
  <c r="G202" i="1"/>
  <c r="F202" i="1"/>
  <c r="E202" i="1"/>
  <c r="D202" i="1"/>
  <c r="C202" i="1"/>
  <c r="B202" i="1"/>
  <c r="G197" i="1"/>
  <c r="F197" i="1"/>
  <c r="D197" i="1"/>
  <c r="C197" i="1"/>
  <c r="G196" i="1"/>
  <c r="F196" i="1"/>
  <c r="D196" i="1"/>
  <c r="C196" i="1"/>
  <c r="G195" i="1"/>
  <c r="F195" i="1"/>
  <c r="D195" i="1"/>
  <c r="C195" i="1"/>
  <c r="G194" i="1"/>
  <c r="F194" i="1"/>
  <c r="D194" i="1"/>
  <c r="C194" i="1"/>
  <c r="G193" i="1"/>
  <c r="F193" i="1"/>
  <c r="D193" i="1"/>
  <c r="C193" i="1"/>
  <c r="G192" i="1"/>
  <c r="F192" i="1"/>
  <c r="D192" i="1"/>
  <c r="C192" i="1"/>
  <c r="G191" i="1"/>
  <c r="G198" i="1" s="1"/>
  <c r="F191" i="1"/>
  <c r="D191" i="1"/>
  <c r="C191" i="1"/>
  <c r="G190" i="1"/>
  <c r="F190" i="1"/>
  <c r="D190" i="1"/>
  <c r="C190" i="1"/>
  <c r="H190" i="1" s="1"/>
  <c r="G186" i="1"/>
  <c r="H186" i="1" s="1"/>
  <c r="F186" i="1"/>
  <c r="D186" i="1"/>
  <c r="C186" i="1"/>
  <c r="G185" i="1"/>
  <c r="F185" i="1"/>
  <c r="D185" i="1"/>
  <c r="C185" i="1"/>
  <c r="G182" i="1"/>
  <c r="F182" i="1"/>
  <c r="E182" i="1"/>
  <c r="D182" i="1"/>
  <c r="C182" i="1"/>
  <c r="B182" i="1"/>
  <c r="G181" i="1"/>
  <c r="F181" i="1"/>
  <c r="E181" i="1"/>
  <c r="D181" i="1"/>
  <c r="C181" i="1"/>
  <c r="B181" i="1"/>
  <c r="G180" i="1"/>
  <c r="F180" i="1"/>
  <c r="E180" i="1"/>
  <c r="D180" i="1"/>
  <c r="C180" i="1"/>
  <c r="B180" i="1"/>
  <c r="G179" i="1"/>
  <c r="F179" i="1"/>
  <c r="E179" i="1"/>
  <c r="D179" i="1"/>
  <c r="C179" i="1"/>
  <c r="B179" i="1"/>
  <c r="G178" i="1"/>
  <c r="F178" i="1"/>
  <c r="E178" i="1"/>
  <c r="D178" i="1"/>
  <c r="C178" i="1"/>
  <c r="B178" i="1"/>
  <c r="G177" i="1"/>
  <c r="F177" i="1"/>
  <c r="E177" i="1"/>
  <c r="D177" i="1"/>
  <c r="C177" i="1"/>
  <c r="B177" i="1"/>
  <c r="G174" i="1"/>
  <c r="F174" i="1"/>
  <c r="E174" i="1"/>
  <c r="D174" i="1"/>
  <c r="C174" i="1"/>
  <c r="B174" i="1"/>
  <c r="G173" i="1"/>
  <c r="F173" i="1"/>
  <c r="E173" i="1"/>
  <c r="D173" i="1"/>
  <c r="C173" i="1"/>
  <c r="B173" i="1"/>
  <c r="G172" i="1"/>
  <c r="F172" i="1"/>
  <c r="D172" i="1"/>
  <c r="C172" i="1"/>
  <c r="G171" i="1"/>
  <c r="F171" i="1"/>
  <c r="E171" i="1"/>
  <c r="D171" i="1"/>
  <c r="C171" i="1"/>
  <c r="B171" i="1"/>
  <c r="G170" i="1"/>
  <c r="F170" i="1"/>
  <c r="E170" i="1"/>
  <c r="D170" i="1"/>
  <c r="C170" i="1"/>
  <c r="B170" i="1"/>
  <c r="G169" i="1"/>
  <c r="F169" i="1"/>
  <c r="E169" i="1"/>
  <c r="D169" i="1"/>
  <c r="C169" i="1"/>
  <c r="B169" i="1"/>
  <c r="H168" i="1"/>
  <c r="G168" i="1"/>
  <c r="F168" i="1"/>
  <c r="E168" i="1"/>
  <c r="D168" i="1"/>
  <c r="C168" i="1"/>
  <c r="B168" i="1"/>
  <c r="G162" i="1"/>
  <c r="F162" i="1"/>
  <c r="E162" i="1"/>
  <c r="D162" i="1"/>
  <c r="G161" i="1"/>
  <c r="F161" i="1"/>
  <c r="E161" i="1"/>
  <c r="D161" i="1"/>
  <c r="H161" i="1" s="1"/>
  <c r="G160" i="1"/>
  <c r="F160" i="1"/>
  <c r="E160" i="1"/>
  <c r="D160" i="1"/>
  <c r="G159" i="1"/>
  <c r="F159" i="1"/>
  <c r="E159" i="1"/>
  <c r="D159" i="1"/>
  <c r="G158" i="1"/>
  <c r="F158" i="1"/>
  <c r="E158" i="1"/>
  <c r="D158" i="1"/>
  <c r="G157" i="1"/>
  <c r="F157" i="1"/>
  <c r="E157" i="1"/>
  <c r="D157" i="1"/>
  <c r="G156" i="1"/>
  <c r="F156" i="1"/>
  <c r="E156" i="1"/>
  <c r="D156" i="1"/>
  <c r="G155" i="1"/>
  <c r="F155" i="1"/>
  <c r="E155" i="1"/>
  <c r="D155" i="1"/>
  <c r="H155" i="1" s="1"/>
  <c r="G152" i="1"/>
  <c r="F152" i="1"/>
  <c r="E152" i="1"/>
  <c r="D152" i="1"/>
  <c r="G151" i="1"/>
  <c r="F151" i="1"/>
  <c r="E151" i="1"/>
  <c r="D151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2" i="1"/>
  <c r="F142" i="1"/>
  <c r="E142" i="1"/>
  <c r="D142" i="1"/>
  <c r="G141" i="1"/>
  <c r="F141" i="1"/>
  <c r="E141" i="1"/>
  <c r="D141" i="1"/>
  <c r="G140" i="1"/>
  <c r="F140" i="1"/>
  <c r="E140" i="1"/>
  <c r="D140" i="1"/>
  <c r="G139" i="1"/>
  <c r="F139" i="1"/>
  <c r="E139" i="1"/>
  <c r="D139" i="1"/>
  <c r="H139" i="1" s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H133" i="1" s="1"/>
  <c r="G132" i="1"/>
  <c r="F132" i="1"/>
  <c r="E132" i="1"/>
  <c r="D132" i="1"/>
  <c r="G131" i="1"/>
  <c r="F131" i="1"/>
  <c r="E131" i="1"/>
  <c r="D131" i="1"/>
  <c r="G130" i="1"/>
  <c r="F130" i="1"/>
  <c r="E130" i="1"/>
  <c r="D130" i="1"/>
  <c r="G126" i="1"/>
  <c r="F126" i="1"/>
  <c r="E126" i="1"/>
  <c r="D126" i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17" i="1"/>
  <c r="F117" i="1"/>
  <c r="E117" i="1"/>
  <c r="D117" i="1"/>
  <c r="G116" i="1"/>
  <c r="F116" i="1"/>
  <c r="E116" i="1"/>
  <c r="D116" i="1"/>
  <c r="G115" i="1"/>
  <c r="F115" i="1"/>
  <c r="E115" i="1"/>
  <c r="D115" i="1"/>
  <c r="G114" i="1"/>
  <c r="F114" i="1"/>
  <c r="E114" i="1"/>
  <c r="D114" i="1"/>
  <c r="G113" i="1"/>
  <c r="F113" i="1"/>
  <c r="E113" i="1"/>
  <c r="D113" i="1"/>
  <c r="G112" i="1"/>
  <c r="F112" i="1"/>
  <c r="E112" i="1"/>
  <c r="D112" i="1"/>
  <c r="G111" i="1"/>
  <c r="F111" i="1"/>
  <c r="E111" i="1"/>
  <c r="D111" i="1"/>
  <c r="G110" i="1"/>
  <c r="F110" i="1"/>
  <c r="E110" i="1"/>
  <c r="D110" i="1"/>
  <c r="G109" i="1"/>
  <c r="F109" i="1"/>
  <c r="E109" i="1"/>
  <c r="D109" i="1"/>
  <c r="H109" i="1" s="1"/>
  <c r="G108" i="1"/>
  <c r="H108" i="1" s="1"/>
  <c r="F108" i="1"/>
  <c r="E108" i="1"/>
  <c r="D108" i="1"/>
  <c r="G107" i="1"/>
  <c r="F107" i="1"/>
  <c r="E107" i="1"/>
  <c r="D107" i="1"/>
  <c r="H107" i="1" s="1"/>
  <c r="G106" i="1"/>
  <c r="H106" i="1" s="1"/>
  <c r="F106" i="1"/>
  <c r="E106" i="1"/>
  <c r="D106" i="1"/>
  <c r="G105" i="1"/>
  <c r="F105" i="1"/>
  <c r="E105" i="1"/>
  <c r="D105" i="1"/>
  <c r="G101" i="1"/>
  <c r="F101" i="1"/>
  <c r="E101" i="1"/>
  <c r="D101" i="1"/>
  <c r="G100" i="1"/>
  <c r="F100" i="1"/>
  <c r="E100" i="1"/>
  <c r="D100" i="1"/>
  <c r="H100" i="1" s="1"/>
  <c r="G99" i="1"/>
  <c r="H99" i="1" s="1"/>
  <c r="F99" i="1"/>
  <c r="E99" i="1"/>
  <c r="D99" i="1"/>
  <c r="G98" i="1"/>
  <c r="F98" i="1"/>
  <c r="E98" i="1"/>
  <c r="E102" i="1" s="1"/>
  <c r="D98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H93" i="1" s="1"/>
  <c r="G90" i="1"/>
  <c r="F90" i="1"/>
  <c r="E90" i="1"/>
  <c r="D90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H83" i="1" s="1"/>
  <c r="G82" i="1"/>
  <c r="F82" i="1"/>
  <c r="E82" i="1"/>
  <c r="D82" i="1"/>
  <c r="G81" i="1"/>
  <c r="F81" i="1"/>
  <c r="E81" i="1"/>
  <c r="D81" i="1"/>
  <c r="G80" i="1"/>
  <c r="F80" i="1"/>
  <c r="E80" i="1"/>
  <c r="D80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D77" i="1" s="1"/>
  <c r="G63" i="1"/>
  <c r="F63" i="1"/>
  <c r="E63" i="1"/>
  <c r="D63" i="1"/>
  <c r="G62" i="1"/>
  <c r="F62" i="1"/>
  <c r="E62" i="1"/>
  <c r="D62" i="1"/>
  <c r="G61" i="1"/>
  <c r="F61" i="1"/>
  <c r="E61" i="1"/>
  <c r="D61" i="1"/>
  <c r="H61" i="1" s="1"/>
  <c r="G60" i="1"/>
  <c r="F60" i="1"/>
  <c r="E60" i="1"/>
  <c r="D60" i="1"/>
  <c r="G59" i="1"/>
  <c r="F59" i="1"/>
  <c r="E59" i="1"/>
  <c r="D59" i="1"/>
  <c r="G58" i="1"/>
  <c r="F58" i="1"/>
  <c r="E58" i="1"/>
  <c r="D58" i="1"/>
  <c r="H58" i="1" s="1"/>
  <c r="G57" i="1"/>
  <c r="F57" i="1"/>
  <c r="E57" i="1"/>
  <c r="D57" i="1"/>
  <c r="G56" i="1"/>
  <c r="F56" i="1"/>
  <c r="E56" i="1"/>
  <c r="D56" i="1"/>
  <c r="H56" i="1" s="1"/>
  <c r="G55" i="1"/>
  <c r="F55" i="1"/>
  <c r="E55" i="1"/>
  <c r="D55" i="1"/>
  <c r="G54" i="1"/>
  <c r="F54" i="1"/>
  <c r="E54" i="1"/>
  <c r="D54" i="1"/>
  <c r="G53" i="1"/>
  <c r="F53" i="1"/>
  <c r="E53" i="1"/>
  <c r="D53" i="1"/>
  <c r="H53" i="1" s="1"/>
  <c r="G52" i="1"/>
  <c r="F52" i="1"/>
  <c r="E52" i="1"/>
  <c r="D52" i="1"/>
  <c r="G51" i="1"/>
  <c r="F51" i="1"/>
  <c r="E51" i="1"/>
  <c r="D51" i="1"/>
  <c r="H51" i="1" s="1"/>
  <c r="G50" i="1"/>
  <c r="F50" i="1"/>
  <c r="E50" i="1"/>
  <c r="D50" i="1"/>
  <c r="G49" i="1"/>
  <c r="F49" i="1"/>
  <c r="E49" i="1"/>
  <c r="D49" i="1"/>
  <c r="H49" i="1" s="1"/>
  <c r="G48" i="1"/>
  <c r="F48" i="1"/>
  <c r="E48" i="1"/>
  <c r="D48" i="1"/>
  <c r="G47" i="1"/>
  <c r="F47" i="1"/>
  <c r="E47" i="1"/>
  <c r="D47" i="1"/>
  <c r="H47" i="1" s="1"/>
  <c r="G46" i="1"/>
  <c r="F46" i="1"/>
  <c r="E46" i="1"/>
  <c r="D46" i="1"/>
  <c r="G45" i="1"/>
  <c r="F45" i="1"/>
  <c r="E45" i="1"/>
  <c r="D45" i="1"/>
  <c r="H45" i="1" s="1"/>
  <c r="G44" i="1"/>
  <c r="F44" i="1"/>
  <c r="E44" i="1"/>
  <c r="D44" i="1"/>
  <c r="G43" i="1"/>
  <c r="F43" i="1"/>
  <c r="E43" i="1"/>
  <c r="D43" i="1"/>
  <c r="H43" i="1" s="1"/>
  <c r="G42" i="1"/>
  <c r="F42" i="1"/>
  <c r="E42" i="1"/>
  <c r="D42" i="1"/>
  <c r="G41" i="1"/>
  <c r="F41" i="1"/>
  <c r="E41" i="1"/>
  <c r="D41" i="1"/>
  <c r="H41" i="1" s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H35" i="1" s="1"/>
  <c r="G34" i="1"/>
  <c r="F34" i="1"/>
  <c r="E34" i="1"/>
  <c r="D34" i="1"/>
  <c r="G33" i="1"/>
  <c r="F33" i="1"/>
  <c r="E33" i="1"/>
  <c r="D33" i="1"/>
  <c r="H33" i="1" s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0" i="1"/>
  <c r="F20" i="1"/>
  <c r="E20" i="1"/>
  <c r="D20" i="1"/>
  <c r="G18" i="1"/>
  <c r="F18" i="1"/>
  <c r="E18" i="1"/>
  <c r="D18" i="1"/>
  <c r="G17" i="1"/>
  <c r="F17" i="1"/>
  <c r="E17" i="1"/>
  <c r="D17" i="1"/>
  <c r="G16" i="1"/>
  <c r="F16" i="1"/>
  <c r="E16" i="1"/>
  <c r="D16" i="1"/>
  <c r="H16" i="1" s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H12" i="1" s="1"/>
  <c r="G11" i="1"/>
  <c r="F11" i="1"/>
  <c r="E11" i="1"/>
  <c r="D11" i="1"/>
  <c r="H11" i="1" s="1"/>
  <c r="G10" i="1"/>
  <c r="F10" i="1"/>
  <c r="E10" i="1"/>
  <c r="D10" i="1"/>
  <c r="H10" i="1" s="1"/>
  <c r="G9" i="1"/>
  <c r="F9" i="1"/>
  <c r="E9" i="1"/>
  <c r="D9" i="1"/>
  <c r="G8" i="1"/>
  <c r="F8" i="1"/>
  <c r="E8" i="1"/>
  <c r="D8" i="1"/>
  <c r="H8" i="1" s="1"/>
  <c r="G7" i="1"/>
  <c r="F7" i="1"/>
  <c r="E7" i="1"/>
  <c r="D7" i="1"/>
  <c r="G6" i="1"/>
  <c r="F6" i="1"/>
  <c r="E6" i="1"/>
  <c r="D6" i="1"/>
  <c r="E238" i="1" l="1"/>
  <c r="H70" i="1"/>
  <c r="H72" i="1"/>
  <c r="H173" i="1"/>
  <c r="H177" i="1"/>
  <c r="D212" i="1"/>
  <c r="H212" i="1" s="1"/>
  <c r="H62" i="1"/>
  <c r="H71" i="1"/>
  <c r="H73" i="1"/>
  <c r="H82" i="1"/>
  <c r="H110" i="1"/>
  <c r="H116" i="1"/>
  <c r="H121" i="1"/>
  <c r="H123" i="1"/>
  <c r="H125" i="1"/>
  <c r="H136" i="1"/>
  <c r="E212" i="1"/>
  <c r="H169" i="1"/>
  <c r="H182" i="1"/>
  <c r="F198" i="1"/>
  <c r="H50" i="1"/>
  <c r="H52" i="1"/>
  <c r="H172" i="1"/>
  <c r="G163" i="1"/>
  <c r="H220" i="1"/>
  <c r="E118" i="1"/>
  <c r="F163" i="1"/>
  <c r="H242" i="1"/>
  <c r="H244" i="1"/>
  <c r="H250" i="1"/>
  <c r="H57" i="1"/>
  <c r="H84" i="1"/>
  <c r="H86" i="1"/>
  <c r="H90" i="1"/>
  <c r="H170" i="1"/>
  <c r="H63" i="1"/>
  <c r="H94" i="1"/>
  <c r="H96" i="1"/>
  <c r="E143" i="1"/>
  <c r="H146" i="1"/>
  <c r="H152" i="1"/>
  <c r="H158" i="1"/>
  <c r="H222" i="1"/>
  <c r="H29" i="1"/>
  <c r="H31" i="1"/>
  <c r="H39" i="1"/>
  <c r="G88" i="1"/>
  <c r="H236" i="1"/>
  <c r="H26" i="1"/>
  <c r="H30" i="1"/>
  <c r="H32" i="1"/>
  <c r="H34" i="1"/>
  <c r="H36" i="1"/>
  <c r="H38" i="1"/>
  <c r="H54" i="1"/>
  <c r="H74" i="1"/>
  <c r="H76" i="1"/>
  <c r="H81" i="1"/>
  <c r="H130" i="1"/>
  <c r="D19" i="1"/>
  <c r="H80" i="1"/>
  <c r="F102" i="1"/>
  <c r="D118" i="1"/>
  <c r="F252" i="1"/>
  <c r="G102" i="1"/>
  <c r="D143" i="1"/>
  <c r="D198" i="1"/>
  <c r="G252" i="1"/>
  <c r="H98" i="1"/>
  <c r="F143" i="1"/>
  <c r="F19" i="1"/>
  <c r="H24" i="1"/>
  <c r="E77" i="1"/>
  <c r="F118" i="1"/>
  <c r="H6" i="1"/>
  <c r="E64" i="1"/>
  <c r="H25" i="1"/>
  <c r="G64" i="1"/>
  <c r="H40" i="1"/>
  <c r="H42" i="1"/>
  <c r="H46" i="1"/>
  <c r="H48" i="1"/>
  <c r="H59" i="1"/>
  <c r="F77" i="1"/>
  <c r="H85" i="1"/>
  <c r="H87" i="1"/>
  <c r="D97" i="1"/>
  <c r="G118" i="1"/>
  <c r="H113" i="1"/>
  <c r="H122" i="1"/>
  <c r="H124" i="1"/>
  <c r="H179" i="1"/>
  <c r="H226" i="1"/>
  <c r="D238" i="1"/>
  <c r="E19" i="1"/>
  <c r="H7" i="1"/>
  <c r="H9" i="1"/>
  <c r="F64" i="1"/>
  <c r="F65" i="1" s="1"/>
  <c r="H27" i="1"/>
  <c r="G77" i="1"/>
  <c r="H77" i="1" s="1"/>
  <c r="H75" i="1"/>
  <c r="D88" i="1"/>
  <c r="E97" i="1"/>
  <c r="G97" i="1"/>
  <c r="H101" i="1"/>
  <c r="H126" i="1"/>
  <c r="G143" i="1"/>
  <c r="H171" i="1"/>
  <c r="E252" i="1"/>
  <c r="D64" i="1"/>
  <c r="H64" i="1" s="1"/>
  <c r="E88" i="1"/>
  <c r="F97" i="1"/>
  <c r="F238" i="1"/>
  <c r="H14" i="1"/>
  <c r="H13" i="1"/>
  <c r="H15" i="1"/>
  <c r="H20" i="1"/>
  <c r="H23" i="1"/>
  <c r="H37" i="1"/>
  <c r="F88" i="1"/>
  <c r="E163" i="1"/>
  <c r="H204" i="1"/>
  <c r="H219" i="1"/>
  <c r="G238" i="1"/>
  <c r="D252" i="1"/>
  <c r="D65" i="1"/>
  <c r="C198" i="1"/>
  <c r="H198" i="1" s="1"/>
  <c r="D102" i="1"/>
  <c r="H69" i="1"/>
  <c r="H105" i="1"/>
  <c r="H132" i="1"/>
  <c r="H209" i="1"/>
  <c r="G19" i="1"/>
  <c r="H19" i="1" s="1"/>
  <c r="D163" i="1"/>
  <c r="H102" i="1" l="1"/>
  <c r="H88" i="1"/>
  <c r="E65" i="1"/>
  <c r="H143" i="1"/>
  <c r="H163" i="1"/>
  <c r="H238" i="1"/>
  <c r="H97" i="1"/>
  <c r="H118" i="1"/>
  <c r="H252" i="1"/>
  <c r="G65" i="1"/>
  <c r="H65" i="1" s="1"/>
</calcChain>
</file>

<file path=xl/sharedStrings.xml><?xml version="1.0" encoding="utf-8"?>
<sst xmlns="http://schemas.openxmlformats.org/spreadsheetml/2006/main" count="299" uniqueCount="188">
  <si>
    <t xml:space="preserve">                     MISSOULA PUBLIC LIBRARY FY 2022</t>
  </si>
  <si>
    <t>STATISTICS REPORT FOR THE MONTH OF</t>
  </si>
  <si>
    <t>MARCH</t>
  </si>
  <si>
    <t>2022</t>
  </si>
  <si>
    <t>Current</t>
  </si>
  <si>
    <t xml:space="preserve">Year </t>
  </si>
  <si>
    <t>Same Month</t>
  </si>
  <si>
    <t>% of 2019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</si>
  <si>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</si>
  <si>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</si>
  <si>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</si>
  <si>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</si>
  <si>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</si>
  <si>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</si>
  <si>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</si>
  <si>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</si>
  <si>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</si>
  <si>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</si>
  <si>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</si>
  <si>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</si>
  <si>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</si>
  <si>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</si>
  <si>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</si>
  <si>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</si>
  <si>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 xml:space="preserve">  Axis 360 Audio &amp;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</si>
  <si>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</si>
  <si>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</si>
  <si>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</si>
  <si>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</si>
  <si>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</si>
  <si>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</si>
  <si>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</si>
  <si>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</si>
  <si>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</si>
  <si>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</si>
  <si>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</si>
  <si>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</si>
  <si>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</si>
  <si>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</si>
  <si>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</si>
  <si>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</si>
  <si>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</si>
  <si>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</si>
  <si>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</si>
  <si>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</si>
  <si>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</si>
  <si>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</si>
  <si>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</si>
  <si>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</si>
  <si>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</si>
  <si>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</si>
  <si>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</si>
  <si>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</si>
  <si>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</si>
  <si>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</si>
  <si>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</si>
  <si>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</si>
  <si>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</si>
  <si>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</si>
  <si>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</si>
  <si>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</si>
  <si>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>NY Times (in-house and remote access) NEW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</si>
  <si>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</si>
  <si>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</si>
  <si>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</si>
  <si>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</si>
  <si>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</si>
  <si>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</si>
  <si>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</si>
  <si>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</si>
  <si>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</si>
  <si>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</si>
  <si>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</si>
  <si>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</si>
  <si>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</si>
  <si>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</si>
  <si>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</si>
  <si>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</si>
  <si>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</si>
  <si>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</si>
  <si>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</si>
  <si>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</si>
  <si>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</si>
  <si>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</si>
  <si>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</si>
  <si>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</si>
  <si>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</si>
  <si>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</si>
  <si>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</si>
  <si>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</si>
  <si>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</si>
  <si>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</si>
  <si>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</si>
  <si>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</si>
  <si>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</si>
  <si>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</si>
  <si>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</si>
  <si>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</si>
  <si>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</si>
  <si>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</si>
  <si>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</si>
  <si>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</si>
  <si>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</si>
  <si>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</si>
  <si>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</si>
  <si>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</si>
  <si>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</si>
  <si>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</si>
  <si>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</si>
  <si>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</si>
  <si>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</si>
  <si>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</si>
  <si>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</si>
  <si>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</si>
  <si>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</si>
  <si>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</si>
  <si>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</si>
  <si>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</si>
  <si>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</si>
  <si>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</si>
  <si>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</si>
  <si>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</si>
  <si>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</si>
  <si>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</si>
  <si>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</si>
  <si>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</si>
  <si>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</si>
  <si>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</si>
  <si>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</si>
  <si>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</si>
  <si>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</si>
  <si>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</si>
  <si>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</si>
  <si>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</si>
  <si>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</si>
  <si>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</si>
  <si>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</si>
  <si>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</si>
  <si>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</si>
  <si>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</si>
  <si>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</si>
  <si>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</si>
  <si>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</si>
  <si>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</si>
  <si>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</si>
  <si>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</si>
  <si>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</si>
  <si>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</si>
  <si>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Harriet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</si>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</sst>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3" fontId="0" fillId="0" borderId="1" xfId="0" applyNumberFormat="1" applyFont="1" applyBorder="1" applyAlignment="1">
      <alignment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9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</sheetNames>
    <sheetDataSet>
      <sheetData sheetId="0"/>
      <sheetData sheetId="1">
        <row r="3">
          <cell r="H3">
            <v>355589</v>
          </cell>
        </row>
        <row r="4">
          <cell r="H4">
            <v>3294</v>
          </cell>
        </row>
        <row r="5">
          <cell r="H5">
            <v>1562</v>
          </cell>
        </row>
        <row r="6">
          <cell r="H6">
            <v>1672</v>
          </cell>
        </row>
        <row r="7">
          <cell r="H7">
            <v>3020</v>
          </cell>
        </row>
        <row r="8">
          <cell r="H8">
            <v>2912</v>
          </cell>
        </row>
        <row r="9">
          <cell r="H9">
            <v>1640</v>
          </cell>
        </row>
        <row r="10">
          <cell r="H10">
            <v>0</v>
          </cell>
        </row>
        <row r="11">
          <cell r="H11">
            <v>10782</v>
          </cell>
        </row>
        <row r="12">
          <cell r="H12">
            <v>78176</v>
          </cell>
        </row>
        <row r="13">
          <cell r="H13">
            <v>58045</v>
          </cell>
        </row>
        <row r="14">
          <cell r="H14">
            <v>4235</v>
          </cell>
        </row>
        <row r="15">
          <cell r="H15">
            <v>0</v>
          </cell>
        </row>
        <row r="17">
          <cell r="H17">
            <v>396</v>
          </cell>
        </row>
        <row r="21">
          <cell r="H21">
            <v>15686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56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637</v>
          </cell>
        </row>
        <row r="28">
          <cell r="H28">
            <v>151</v>
          </cell>
        </row>
        <row r="29">
          <cell r="H29">
            <v>0</v>
          </cell>
        </row>
        <row r="30">
          <cell r="H30">
            <v>0</v>
          </cell>
        </row>
        <row r="32">
          <cell r="H32">
            <v>709</v>
          </cell>
        </row>
        <row r="33">
          <cell r="H33">
            <v>11</v>
          </cell>
        </row>
        <row r="34">
          <cell r="H34">
            <v>170</v>
          </cell>
        </row>
        <row r="35">
          <cell r="H35">
            <v>0</v>
          </cell>
        </row>
        <row r="36">
          <cell r="H36">
            <v>1360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115</v>
          </cell>
        </row>
        <row r="42">
          <cell r="H42">
            <v>43</v>
          </cell>
        </row>
        <row r="43">
          <cell r="H43">
            <v>8823</v>
          </cell>
        </row>
        <row r="44">
          <cell r="H44">
            <v>1072</v>
          </cell>
        </row>
        <row r="45">
          <cell r="H45">
            <v>402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50">
          <cell r="H50">
            <v>0</v>
          </cell>
        </row>
        <row r="51">
          <cell r="H51">
            <v>33</v>
          </cell>
        </row>
        <row r="52">
          <cell r="H52">
            <v>0</v>
          </cell>
        </row>
        <row r="53">
          <cell r="H53">
            <v>818</v>
          </cell>
        </row>
        <row r="54">
          <cell r="H54">
            <v>679</v>
          </cell>
        </row>
        <row r="56">
          <cell r="H56">
            <v>21</v>
          </cell>
        </row>
        <row r="57">
          <cell r="H57">
            <v>63</v>
          </cell>
        </row>
        <row r="62">
          <cell r="H62">
            <v>12051</v>
          </cell>
        </row>
        <row r="63">
          <cell r="H63">
            <v>788</v>
          </cell>
        </row>
        <row r="64">
          <cell r="H64">
            <v>338</v>
          </cell>
        </row>
        <row r="65">
          <cell r="H65">
            <v>1131</v>
          </cell>
        </row>
        <row r="71">
          <cell r="H71">
            <v>49873</v>
          </cell>
        </row>
        <row r="72">
          <cell r="H72">
            <v>1359</v>
          </cell>
        </row>
        <row r="73">
          <cell r="H73">
            <v>1568</v>
          </cell>
        </row>
        <row r="74">
          <cell r="H74">
            <v>1679</v>
          </cell>
        </row>
        <row r="75">
          <cell r="H75">
            <v>258</v>
          </cell>
        </row>
        <row r="76">
          <cell r="H76">
            <v>839</v>
          </cell>
        </row>
        <row r="77">
          <cell r="H77">
            <v>642</v>
          </cell>
        </row>
        <row r="78">
          <cell r="H78">
            <v>5</v>
          </cell>
        </row>
        <row r="80">
          <cell r="H80">
            <v>52341</v>
          </cell>
        </row>
        <row r="81">
          <cell r="H81">
            <v>776</v>
          </cell>
        </row>
        <row r="82">
          <cell r="H82">
            <v>1681</v>
          </cell>
        </row>
        <row r="83">
          <cell r="H83">
            <v>1426</v>
          </cell>
        </row>
        <row r="84">
          <cell r="H84">
            <v>436</v>
          </cell>
        </row>
        <row r="85">
          <cell r="H85">
            <v>809</v>
          </cell>
        </row>
        <row r="86">
          <cell r="H86">
            <v>603</v>
          </cell>
        </row>
        <row r="87">
          <cell r="H87">
            <v>0</v>
          </cell>
        </row>
        <row r="88">
          <cell r="H88">
            <v>92059</v>
          </cell>
        </row>
        <row r="91">
          <cell r="H91">
            <v>195</v>
          </cell>
        </row>
        <row r="92">
          <cell r="H92">
            <v>450</v>
          </cell>
        </row>
        <row r="93">
          <cell r="H93">
            <v>3</v>
          </cell>
        </row>
        <row r="94">
          <cell r="H94">
            <v>2</v>
          </cell>
        </row>
        <row r="96">
          <cell r="H96">
            <v>353</v>
          </cell>
        </row>
        <row r="97">
          <cell r="H97">
            <v>16</v>
          </cell>
        </row>
        <row r="98">
          <cell r="H98">
            <v>30</v>
          </cell>
        </row>
        <row r="99">
          <cell r="H99"/>
        </row>
        <row r="101">
          <cell r="H101">
            <v>1556</v>
          </cell>
        </row>
        <row r="102">
          <cell r="H102">
            <v>6595</v>
          </cell>
        </row>
        <row r="103">
          <cell r="H103">
            <v>0</v>
          </cell>
        </row>
        <row r="104">
          <cell r="H104">
            <v>441</v>
          </cell>
        </row>
        <row r="105">
          <cell r="H105">
            <v>0</v>
          </cell>
        </row>
        <row r="106">
          <cell r="H106">
            <v>279184</v>
          </cell>
        </row>
        <row r="107">
          <cell r="H107">
            <v>27</v>
          </cell>
        </row>
        <row r="108">
          <cell r="H108">
            <v>23</v>
          </cell>
        </row>
        <row r="109">
          <cell r="H109">
            <v>141</v>
          </cell>
        </row>
        <row r="110">
          <cell r="H110">
            <v>6</v>
          </cell>
        </row>
        <row r="111">
          <cell r="H111">
            <v>186</v>
          </cell>
        </row>
        <row r="112">
          <cell r="H112">
            <v>162</v>
          </cell>
        </row>
        <row r="113">
          <cell r="H113">
            <v>0</v>
          </cell>
        </row>
        <row r="117">
          <cell r="H117">
            <v>103642</v>
          </cell>
        </row>
        <row r="118">
          <cell r="H118">
            <v>89259</v>
          </cell>
        </row>
        <row r="119">
          <cell r="H119">
            <v>23</v>
          </cell>
        </row>
        <row r="120">
          <cell r="H120">
            <v>281355</v>
          </cell>
        </row>
        <row r="121">
          <cell r="H121">
            <v>1386</v>
          </cell>
        </row>
        <row r="122">
          <cell r="H122">
            <v>3813</v>
          </cell>
        </row>
        <row r="125">
          <cell r="H125">
            <v>881</v>
          </cell>
        </row>
        <row r="126">
          <cell r="H126">
            <v>0</v>
          </cell>
        </row>
        <row r="127">
          <cell r="H127">
            <v>69323</v>
          </cell>
        </row>
        <row r="128">
          <cell r="H128">
            <v>9005</v>
          </cell>
        </row>
        <row r="129">
          <cell r="H129">
            <v>526</v>
          </cell>
        </row>
        <row r="130">
          <cell r="H130">
            <v>63</v>
          </cell>
        </row>
        <row r="131">
          <cell r="H131">
            <v>173</v>
          </cell>
        </row>
        <row r="132">
          <cell r="H132">
            <v>64</v>
          </cell>
        </row>
        <row r="133">
          <cell r="H133">
            <v>242</v>
          </cell>
        </row>
        <row r="134">
          <cell r="H134">
            <v>201</v>
          </cell>
        </row>
        <row r="135">
          <cell r="H135">
            <v>538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37</v>
          </cell>
        </row>
        <row r="142">
          <cell r="H142">
            <v>552</v>
          </cell>
        </row>
        <row r="143">
          <cell r="H143">
            <v>684</v>
          </cell>
        </row>
        <row r="146">
          <cell r="H146">
            <v>482</v>
          </cell>
        </row>
        <row r="147">
          <cell r="H147">
            <v>498</v>
          </cell>
        </row>
        <row r="150">
          <cell r="H150">
            <v>38718</v>
          </cell>
        </row>
        <row r="151">
          <cell r="H151">
            <v>1059</v>
          </cell>
        </row>
        <row r="152">
          <cell r="H152">
            <v>1025</v>
          </cell>
        </row>
        <row r="153">
          <cell r="H153">
            <v>2608</v>
          </cell>
        </row>
        <row r="154">
          <cell r="H154">
            <v>287</v>
          </cell>
        </row>
        <row r="155">
          <cell r="H155">
            <v>1104</v>
          </cell>
        </row>
        <row r="156">
          <cell r="H156">
            <v>1321</v>
          </cell>
        </row>
        <row r="157">
          <cell r="H157">
            <v>0</v>
          </cell>
        </row>
        <row r="163">
          <cell r="H163">
            <v>458</v>
          </cell>
        </row>
        <row r="165">
          <cell r="H165">
            <v>1437</v>
          </cell>
        </row>
        <row r="167">
          <cell r="H167">
            <v>266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987</v>
          </cell>
        </row>
        <row r="174">
          <cell r="H174">
            <v>263</v>
          </cell>
        </row>
        <row r="180">
          <cell r="H180">
            <v>51</v>
          </cell>
        </row>
        <row r="183">
          <cell r="H183">
            <v>344</v>
          </cell>
        </row>
        <row r="186">
          <cell r="H186">
            <v>0</v>
          </cell>
        </row>
        <row r="189">
          <cell r="H189">
            <v>0</v>
          </cell>
        </row>
        <row r="192">
          <cell r="H192">
            <v>61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5276</v>
          </cell>
        </row>
        <row r="208">
          <cell r="H208">
            <v>2091</v>
          </cell>
        </row>
        <row r="209">
          <cell r="H209">
            <v>24</v>
          </cell>
        </row>
        <row r="210">
          <cell r="H210">
            <v>52</v>
          </cell>
        </row>
        <row r="221">
          <cell r="G221">
            <v>2278</v>
          </cell>
        </row>
        <row r="224">
          <cell r="H224">
            <v>0</v>
          </cell>
        </row>
        <row r="225">
          <cell r="H225">
            <v>31</v>
          </cell>
        </row>
        <row r="226">
          <cell r="H226">
            <v>2046</v>
          </cell>
        </row>
        <row r="229">
          <cell r="H229">
            <v>359</v>
          </cell>
        </row>
        <row r="230">
          <cell r="H230">
            <v>1220</v>
          </cell>
        </row>
        <row r="233">
          <cell r="H233">
            <v>138877</v>
          </cell>
        </row>
        <row r="234">
          <cell r="H234">
            <v>1659</v>
          </cell>
        </row>
        <row r="235">
          <cell r="H235">
            <v>8217</v>
          </cell>
        </row>
        <row r="236">
          <cell r="H236">
            <v>2197</v>
          </cell>
        </row>
        <row r="237">
          <cell r="H237">
            <v>0</v>
          </cell>
        </row>
        <row r="238">
          <cell r="H238">
            <v>742</v>
          </cell>
        </row>
        <row r="239">
          <cell r="H239">
            <v>2076</v>
          </cell>
        </row>
        <row r="240">
          <cell r="C240">
            <v>0</v>
          </cell>
        </row>
        <row r="241">
          <cell r="H241">
            <v>7044</v>
          </cell>
        </row>
        <row r="244">
          <cell r="H244">
            <v>7039</v>
          </cell>
        </row>
        <row r="245">
          <cell r="H245">
            <v>4</v>
          </cell>
        </row>
        <row r="246">
          <cell r="H246">
            <v>6</v>
          </cell>
        </row>
        <row r="247">
          <cell r="H247">
            <v>157</v>
          </cell>
        </row>
        <row r="248">
          <cell r="H248">
            <v>23</v>
          </cell>
        </row>
        <row r="249">
          <cell r="H249">
            <v>30</v>
          </cell>
        </row>
        <row r="250">
          <cell r="H250">
            <v>17</v>
          </cell>
        </row>
        <row r="251">
          <cell r="H251">
            <v>0</v>
          </cell>
        </row>
        <row r="256">
          <cell r="H256">
            <v>7524.8899999999994</v>
          </cell>
        </row>
        <row r="257">
          <cell r="H257">
            <v>5856.619999999999</v>
          </cell>
        </row>
        <row r="258">
          <cell r="H258">
            <v>342.58000000000004</v>
          </cell>
        </row>
        <row r="259">
          <cell r="H259">
            <v>1.75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19110</v>
          </cell>
        </row>
        <row r="265">
          <cell r="H265">
            <v>0</v>
          </cell>
        </row>
        <row r="266">
          <cell r="H266">
            <v>0</v>
          </cell>
        </row>
        <row r="269">
          <cell r="H269">
            <v>33991.08</v>
          </cell>
        </row>
        <row r="270">
          <cell r="H270">
            <v>5000</v>
          </cell>
        </row>
      </sheetData>
      <sheetData sheetId="2">
        <row r="3">
          <cell r="BG3">
            <v>24808</v>
          </cell>
          <cell r="BS3">
            <v>19053</v>
          </cell>
          <cell r="CE3">
            <v>40375</v>
          </cell>
        </row>
        <row r="4">
          <cell r="BG4">
            <v>101</v>
          </cell>
          <cell r="BS4">
            <v>227</v>
          </cell>
          <cell r="CE4">
            <v>426</v>
          </cell>
        </row>
        <row r="5">
          <cell r="BG5">
            <v>110</v>
          </cell>
          <cell r="BS5">
            <v>74</v>
          </cell>
          <cell r="CE5">
            <v>238</v>
          </cell>
        </row>
        <row r="6">
          <cell r="BG6">
            <v>175</v>
          </cell>
          <cell r="BS6">
            <v>219</v>
          </cell>
          <cell r="CE6">
            <v>239</v>
          </cell>
        </row>
        <row r="7">
          <cell r="BG7">
            <v>190</v>
          </cell>
          <cell r="BS7">
            <v>372</v>
          </cell>
          <cell r="CE7">
            <v>487</v>
          </cell>
        </row>
        <row r="8">
          <cell r="BG8">
            <v>267</v>
          </cell>
          <cell r="BS8">
            <v>189</v>
          </cell>
          <cell r="CE8">
            <v>331</v>
          </cell>
        </row>
        <row r="9">
          <cell r="BG9">
            <v>179</v>
          </cell>
          <cell r="BS9">
            <v>225</v>
          </cell>
          <cell r="CE9">
            <v>165</v>
          </cell>
        </row>
        <row r="10">
          <cell r="BG10">
            <v>51</v>
          </cell>
          <cell r="BS10">
            <v>0</v>
          </cell>
          <cell r="CE10">
            <v>0</v>
          </cell>
        </row>
        <row r="11">
          <cell r="BG11">
            <v>648</v>
          </cell>
          <cell r="BS11">
            <v>0</v>
          </cell>
          <cell r="CE11">
            <v>1433</v>
          </cell>
        </row>
        <row r="12">
          <cell r="BG12">
            <v>7675</v>
          </cell>
          <cell r="BS12">
            <v>9019</v>
          </cell>
          <cell r="CE12">
            <v>9019</v>
          </cell>
        </row>
        <row r="13">
          <cell r="BG13">
            <v>6039</v>
          </cell>
          <cell r="BS13">
            <v>6912</v>
          </cell>
          <cell r="CE13">
            <v>6912</v>
          </cell>
        </row>
        <row r="14">
          <cell r="BG14"/>
          <cell r="BS14">
            <v>121</v>
          </cell>
          <cell r="CE14">
            <v>561</v>
          </cell>
        </row>
        <row r="15">
          <cell r="BG15">
            <v>0</v>
          </cell>
          <cell r="BS15"/>
          <cell r="CE15"/>
        </row>
        <row r="17">
          <cell r="BG17">
            <v>84</v>
          </cell>
          <cell r="BS17">
            <v>3507</v>
          </cell>
          <cell r="CE17">
            <v>28</v>
          </cell>
        </row>
        <row r="21">
          <cell r="BG21">
            <v>775</v>
          </cell>
          <cell r="BS21">
            <v>724</v>
          </cell>
          <cell r="CE21">
            <v>2357</v>
          </cell>
        </row>
        <row r="22">
          <cell r="CE22"/>
        </row>
        <row r="23">
          <cell r="CE23"/>
        </row>
        <row r="24">
          <cell r="BG24">
            <v>13</v>
          </cell>
          <cell r="BS24">
            <v>0</v>
          </cell>
          <cell r="CE24">
            <v>2</v>
          </cell>
        </row>
        <row r="25">
          <cell r="BG25">
            <v>55</v>
          </cell>
          <cell r="BS25"/>
          <cell r="CE25"/>
        </row>
        <row r="26">
          <cell r="BG26"/>
          <cell r="BS26"/>
          <cell r="CE26"/>
        </row>
        <row r="27">
          <cell r="BG27">
            <v>58</v>
          </cell>
          <cell r="BS27">
            <v>82</v>
          </cell>
          <cell r="CE27">
            <v>63</v>
          </cell>
        </row>
        <row r="28">
          <cell r="BG28">
            <v>33</v>
          </cell>
          <cell r="BS28">
            <v>26</v>
          </cell>
          <cell r="CE28">
            <v>6</v>
          </cell>
        </row>
        <row r="29">
          <cell r="CE29"/>
        </row>
        <row r="30">
          <cell r="CE30"/>
        </row>
        <row r="31">
          <cell r="CE31"/>
        </row>
        <row r="32">
          <cell r="BG32">
            <v>103</v>
          </cell>
          <cell r="BS32">
            <v>121</v>
          </cell>
          <cell r="CE32">
            <v>59</v>
          </cell>
        </row>
        <row r="33">
          <cell r="BG33">
            <v>7</v>
          </cell>
          <cell r="BS33">
            <v>2</v>
          </cell>
          <cell r="CE33">
            <v>0</v>
          </cell>
        </row>
        <row r="34">
          <cell r="BG34">
            <v>10</v>
          </cell>
          <cell r="BS34">
            <v>6</v>
          </cell>
          <cell r="CE34">
            <v>13</v>
          </cell>
        </row>
        <row r="35">
          <cell r="BG35"/>
          <cell r="BS35"/>
          <cell r="CE35"/>
        </row>
        <row r="36">
          <cell r="BG36">
            <v>380</v>
          </cell>
          <cell r="BS36">
            <v>246</v>
          </cell>
          <cell r="CE36">
            <v>282</v>
          </cell>
        </row>
        <row r="37">
          <cell r="CE37"/>
        </row>
        <row r="38">
          <cell r="CE38"/>
        </row>
        <row r="40">
          <cell r="BG40"/>
          <cell r="BS40"/>
          <cell r="CE40"/>
        </row>
        <row r="41">
          <cell r="BG41">
            <v>23</v>
          </cell>
          <cell r="BS41">
            <v>0</v>
          </cell>
          <cell r="CE41">
            <v>15</v>
          </cell>
        </row>
        <row r="42">
          <cell r="BG42">
            <v>2</v>
          </cell>
          <cell r="BS42">
            <v>2</v>
          </cell>
          <cell r="CE42"/>
        </row>
        <row r="43">
          <cell r="BG43"/>
          <cell r="BS43">
            <v>748</v>
          </cell>
          <cell r="CE43">
            <v>975</v>
          </cell>
        </row>
        <row r="44">
          <cell r="BG44">
            <v>126</v>
          </cell>
          <cell r="BS44">
            <v>87</v>
          </cell>
          <cell r="CE44">
            <v>108</v>
          </cell>
        </row>
        <row r="45">
          <cell r="BG45">
            <v>32</v>
          </cell>
          <cell r="BS45">
            <v>24</v>
          </cell>
          <cell r="CE45">
            <v>20</v>
          </cell>
        </row>
        <row r="46">
          <cell r="CE46"/>
        </row>
        <row r="47">
          <cell r="BG47">
            <v>1</v>
          </cell>
          <cell r="BS47"/>
          <cell r="CE47"/>
        </row>
        <row r="49">
          <cell r="CE49"/>
        </row>
        <row r="50">
          <cell r="CE50"/>
        </row>
        <row r="51">
          <cell r="BG51">
            <v>17</v>
          </cell>
          <cell r="BS51">
            <v>3</v>
          </cell>
          <cell r="CE51">
            <v>6</v>
          </cell>
        </row>
        <row r="52">
          <cell r="BG52">
            <v>50</v>
          </cell>
          <cell r="BS52"/>
          <cell r="CE52"/>
        </row>
        <row r="53">
          <cell r="BG53">
            <v>91</v>
          </cell>
          <cell r="BS53">
            <v>106</v>
          </cell>
          <cell r="CE53">
            <v>68</v>
          </cell>
        </row>
        <row r="54">
          <cell r="BG54"/>
          <cell r="BS54"/>
          <cell r="CE54">
            <v>303</v>
          </cell>
        </row>
        <row r="55">
          <cell r="CE55"/>
        </row>
        <row r="56">
          <cell r="BG56">
            <v>2</v>
          </cell>
          <cell r="BS56">
            <v>16</v>
          </cell>
          <cell r="CE56">
            <v>0</v>
          </cell>
        </row>
        <row r="57">
          <cell r="BG57">
            <v>4</v>
          </cell>
          <cell r="BS57">
            <v>1</v>
          </cell>
          <cell r="CE57">
            <v>8</v>
          </cell>
        </row>
        <row r="59">
          <cell r="CE59"/>
        </row>
        <row r="60">
          <cell r="CE60"/>
        </row>
        <row r="62">
          <cell r="BG62"/>
          <cell r="BS62">
            <v>937</v>
          </cell>
          <cell r="CE62">
            <v>1596</v>
          </cell>
        </row>
        <row r="63">
          <cell r="BG63">
            <v>71</v>
          </cell>
          <cell r="BS63">
            <v>41</v>
          </cell>
          <cell r="CE63">
            <v>62</v>
          </cell>
        </row>
        <row r="64">
          <cell r="BG64">
            <v>16</v>
          </cell>
          <cell r="BS64"/>
          <cell r="CE64">
            <v>32</v>
          </cell>
        </row>
        <row r="65">
          <cell r="BG65">
            <v>8</v>
          </cell>
          <cell r="BS65">
            <v>198</v>
          </cell>
          <cell r="CE65">
            <v>101</v>
          </cell>
        </row>
        <row r="71">
          <cell r="BG71">
            <v>2690</v>
          </cell>
          <cell r="BS71">
            <v>5851</v>
          </cell>
          <cell r="CE71">
            <v>6049</v>
          </cell>
        </row>
        <row r="72">
          <cell r="BG72">
            <v>30</v>
          </cell>
          <cell r="BS72">
            <v>36</v>
          </cell>
          <cell r="CE72">
            <v>379</v>
          </cell>
        </row>
        <row r="73">
          <cell r="BG73">
            <v>89</v>
          </cell>
          <cell r="BS73">
            <v>171</v>
          </cell>
          <cell r="CE73">
            <v>216</v>
          </cell>
        </row>
        <row r="74">
          <cell r="BG74">
            <v>81</v>
          </cell>
          <cell r="BS74">
            <v>206</v>
          </cell>
          <cell r="CE74">
            <v>254</v>
          </cell>
        </row>
        <row r="75">
          <cell r="BG75">
            <v>7</v>
          </cell>
          <cell r="BS75">
            <v>13</v>
          </cell>
          <cell r="CE75">
            <v>29</v>
          </cell>
        </row>
        <row r="76">
          <cell r="BG76">
            <v>18</v>
          </cell>
          <cell r="BS76">
            <v>39</v>
          </cell>
          <cell r="CE76">
            <v>219</v>
          </cell>
        </row>
        <row r="77">
          <cell r="BG77">
            <v>41</v>
          </cell>
          <cell r="BS77">
            <v>66</v>
          </cell>
          <cell r="CE77">
            <v>80</v>
          </cell>
        </row>
        <row r="78">
          <cell r="BG78">
            <v>3</v>
          </cell>
          <cell r="BS78">
            <v>0</v>
          </cell>
          <cell r="CE78">
            <v>3</v>
          </cell>
        </row>
        <row r="80">
          <cell r="BG80">
            <v>3257</v>
          </cell>
          <cell r="BS80">
            <v>6926</v>
          </cell>
          <cell r="CE80">
            <v>7024</v>
          </cell>
        </row>
        <row r="81">
          <cell r="BG81">
            <v>40</v>
          </cell>
          <cell r="BS81">
            <v>100</v>
          </cell>
          <cell r="CE81">
            <v>96</v>
          </cell>
        </row>
        <row r="82">
          <cell r="BG82">
            <v>54</v>
          </cell>
          <cell r="BS82">
            <v>94</v>
          </cell>
          <cell r="CE82">
            <v>466</v>
          </cell>
        </row>
        <row r="83">
          <cell r="BG83">
            <v>94</v>
          </cell>
          <cell r="BS83">
            <v>254</v>
          </cell>
          <cell r="CE83">
            <v>251</v>
          </cell>
        </row>
        <row r="84">
          <cell r="BG84">
            <v>18</v>
          </cell>
          <cell r="BS84">
            <v>9</v>
          </cell>
          <cell r="CE84">
            <v>144</v>
          </cell>
        </row>
        <row r="85">
          <cell r="BG85">
            <v>76</v>
          </cell>
          <cell r="BS85">
            <v>87</v>
          </cell>
          <cell r="CE85">
            <v>116</v>
          </cell>
        </row>
        <row r="86">
          <cell r="BG86">
            <v>20</v>
          </cell>
          <cell r="BS86">
            <v>32</v>
          </cell>
          <cell r="CE86">
            <v>143</v>
          </cell>
        </row>
        <row r="87">
          <cell r="BG87">
            <v>12</v>
          </cell>
          <cell r="BS87">
            <v>0</v>
          </cell>
          <cell r="CE87">
            <v>0</v>
          </cell>
        </row>
        <row r="88">
          <cell r="BG88">
            <v>6430</v>
          </cell>
          <cell r="BS88">
            <v>14395</v>
          </cell>
          <cell r="CE88">
            <v>10370</v>
          </cell>
        </row>
        <row r="91">
          <cell r="BG91">
            <v>30</v>
          </cell>
          <cell r="BS91">
            <v>24</v>
          </cell>
          <cell r="CE91">
            <v>34</v>
          </cell>
        </row>
        <row r="92">
          <cell r="BG92">
            <v>23</v>
          </cell>
          <cell r="BS92">
            <v>38</v>
          </cell>
          <cell r="CE92">
            <v>71</v>
          </cell>
        </row>
        <row r="93">
          <cell r="BG93"/>
          <cell r="BS93"/>
          <cell r="CE93"/>
        </row>
        <row r="94">
          <cell r="BG94">
            <v>1</v>
          </cell>
          <cell r="BS94">
            <v>1</v>
          </cell>
          <cell r="CE94">
            <v>1</v>
          </cell>
        </row>
        <row r="95">
          <cell r="BG95">
            <v>5</v>
          </cell>
          <cell r="BS95">
            <v>13</v>
          </cell>
          <cell r="CE95">
            <v>24</v>
          </cell>
        </row>
        <row r="96">
          <cell r="BG96">
            <v>30</v>
          </cell>
          <cell r="BS96">
            <v>29</v>
          </cell>
          <cell r="CE96">
            <v>45</v>
          </cell>
        </row>
        <row r="97">
          <cell r="BG97">
            <v>1</v>
          </cell>
          <cell r="BS97">
            <v>4</v>
          </cell>
          <cell r="CE97">
            <v>2</v>
          </cell>
        </row>
        <row r="98">
          <cell r="BG98">
            <v>2</v>
          </cell>
          <cell r="BS98">
            <v>2</v>
          </cell>
          <cell r="CE98">
            <v>5</v>
          </cell>
        </row>
        <row r="101">
          <cell r="BG101">
            <v>1024</v>
          </cell>
          <cell r="BS101"/>
          <cell r="CE101">
            <v>446</v>
          </cell>
        </row>
        <row r="102">
          <cell r="BG102">
            <v>439</v>
          </cell>
          <cell r="BS102"/>
          <cell r="CE102">
            <v>775</v>
          </cell>
        </row>
        <row r="103">
          <cell r="BG103">
            <v>63</v>
          </cell>
          <cell r="BS103"/>
          <cell r="CE103"/>
        </row>
        <row r="104">
          <cell r="BG104">
            <v>69</v>
          </cell>
          <cell r="BS104"/>
          <cell r="CE104">
            <v>39</v>
          </cell>
        </row>
        <row r="105">
          <cell r="BG105">
            <v>93</v>
          </cell>
          <cell r="BS105"/>
          <cell r="CE105"/>
        </row>
        <row r="106">
          <cell r="BG106">
            <v>13683</v>
          </cell>
          <cell r="BS106"/>
          <cell r="CE106">
            <v>71476</v>
          </cell>
        </row>
        <row r="107">
          <cell r="BG107"/>
          <cell r="BS107"/>
          <cell r="CE107">
            <v>3</v>
          </cell>
        </row>
        <row r="108">
          <cell r="BG108"/>
          <cell r="BS108">
            <v>5</v>
          </cell>
          <cell r="CE108">
            <v>6</v>
          </cell>
        </row>
        <row r="109">
          <cell r="BG109">
            <v>16</v>
          </cell>
          <cell r="BS109">
            <v>3</v>
          </cell>
          <cell r="CE109">
            <v>21</v>
          </cell>
        </row>
        <row r="110">
          <cell r="BG110"/>
          <cell r="BS110">
            <v>1</v>
          </cell>
          <cell r="CE110">
            <v>0</v>
          </cell>
        </row>
        <row r="111">
          <cell r="BG111"/>
          <cell r="BS111"/>
          <cell r="CE111">
            <v>7</v>
          </cell>
        </row>
        <row r="112">
          <cell r="BG112">
            <v>20</v>
          </cell>
          <cell r="BS112">
            <v>21</v>
          </cell>
          <cell r="CE112">
            <v>14</v>
          </cell>
        </row>
        <row r="113">
          <cell r="BG113"/>
          <cell r="BS113"/>
          <cell r="CE113"/>
        </row>
        <row r="117">
          <cell r="BG117">
            <v>10778</v>
          </cell>
          <cell r="BS117">
            <v>12220</v>
          </cell>
          <cell r="CE117">
            <v>13027</v>
          </cell>
        </row>
        <row r="118">
          <cell r="BG118">
            <v>7173</v>
          </cell>
          <cell r="BS118">
            <v>142831</v>
          </cell>
          <cell r="CE118">
            <v>4007</v>
          </cell>
        </row>
        <row r="119">
          <cell r="BG119">
            <v>41</v>
          </cell>
          <cell r="BS119"/>
          <cell r="CE119">
            <v>4</v>
          </cell>
        </row>
        <row r="120">
          <cell r="BG120">
            <v>32796</v>
          </cell>
          <cell r="BS120"/>
          <cell r="CE120">
            <v>37171</v>
          </cell>
        </row>
        <row r="121">
          <cell r="BG121">
            <v>57</v>
          </cell>
          <cell r="BS121"/>
          <cell r="CE121">
            <v>198</v>
          </cell>
        </row>
        <row r="122">
          <cell r="BG122">
            <v>372</v>
          </cell>
          <cell r="BS122"/>
          <cell r="CE122">
            <v>507</v>
          </cell>
        </row>
        <row r="125">
          <cell r="BG125">
            <v>139</v>
          </cell>
          <cell r="BS125">
            <v>16</v>
          </cell>
          <cell r="CE125"/>
        </row>
        <row r="126">
          <cell r="BG126"/>
          <cell r="BS126"/>
          <cell r="CE126"/>
        </row>
        <row r="127">
          <cell r="BG127">
            <v>3114</v>
          </cell>
          <cell r="BS127">
            <v>941</v>
          </cell>
          <cell r="CE127">
            <v>8601</v>
          </cell>
        </row>
        <row r="128">
          <cell r="BG128">
            <v>1018</v>
          </cell>
          <cell r="BS128">
            <v>524</v>
          </cell>
          <cell r="CE128">
            <v>1093</v>
          </cell>
        </row>
        <row r="129">
          <cell r="BG129"/>
          <cell r="BS129">
            <v>7</v>
          </cell>
          <cell r="CE129">
            <v>48</v>
          </cell>
        </row>
        <row r="130">
          <cell r="BG130"/>
          <cell r="BS130">
            <v>11</v>
          </cell>
          <cell r="CE130">
            <v>3</v>
          </cell>
        </row>
        <row r="131">
          <cell r="BG131">
            <v>24</v>
          </cell>
          <cell r="BS131">
            <v>28</v>
          </cell>
          <cell r="CE131">
            <v>17</v>
          </cell>
        </row>
        <row r="132">
          <cell r="BG132"/>
          <cell r="BS132">
            <v>11</v>
          </cell>
          <cell r="CE132">
            <v>16</v>
          </cell>
        </row>
        <row r="133">
          <cell r="BG133"/>
          <cell r="BS133">
            <v>15</v>
          </cell>
          <cell r="CE133">
            <v>18</v>
          </cell>
        </row>
        <row r="134">
          <cell r="BG134">
            <v>10</v>
          </cell>
          <cell r="BS134">
            <v>16</v>
          </cell>
          <cell r="CE134">
            <v>18</v>
          </cell>
        </row>
        <row r="135">
          <cell r="BG135"/>
          <cell r="BS135">
            <v>56</v>
          </cell>
          <cell r="CE135">
            <v>96</v>
          </cell>
        </row>
        <row r="136">
          <cell r="BG136"/>
          <cell r="BS136"/>
          <cell r="CE136"/>
        </row>
        <row r="137">
          <cell r="BG137"/>
          <cell r="BS137"/>
          <cell r="CE137"/>
        </row>
        <row r="141">
          <cell r="BG141">
            <v>2</v>
          </cell>
          <cell r="BS141"/>
          <cell r="CE141">
            <v>3</v>
          </cell>
        </row>
        <row r="142">
          <cell r="BG142"/>
          <cell r="BS142"/>
          <cell r="CE142">
            <v>85</v>
          </cell>
        </row>
        <row r="143">
          <cell r="BG143"/>
          <cell r="BS143"/>
          <cell r="CE143">
            <v>81</v>
          </cell>
        </row>
        <row r="146">
          <cell r="BG146">
            <v>0</v>
          </cell>
          <cell r="BS146"/>
          <cell r="CE146">
            <v>38</v>
          </cell>
        </row>
        <row r="147">
          <cell r="BG147">
            <v>18</v>
          </cell>
          <cell r="BS147"/>
          <cell r="CE147">
            <v>93</v>
          </cell>
        </row>
        <row r="150">
          <cell r="BG150">
            <v>12137</v>
          </cell>
          <cell r="BS150"/>
          <cell r="CE150"/>
        </row>
        <row r="151">
          <cell r="BG151"/>
          <cell r="BS151"/>
          <cell r="CE151">
            <v>133</v>
          </cell>
        </row>
        <row r="152">
          <cell r="BG152"/>
          <cell r="BS152">
            <v>34</v>
          </cell>
          <cell r="CE152">
            <v>142</v>
          </cell>
        </row>
        <row r="153">
          <cell r="BG153">
            <v>469</v>
          </cell>
          <cell r="BS153"/>
          <cell r="CE153">
            <v>590</v>
          </cell>
        </row>
        <row r="154">
          <cell r="BG154"/>
          <cell r="BS154">
            <v>35</v>
          </cell>
          <cell r="CE154">
            <v>57</v>
          </cell>
        </row>
        <row r="155">
          <cell r="BG155"/>
          <cell r="BS155"/>
          <cell r="CE155">
            <v>103</v>
          </cell>
        </row>
        <row r="156">
          <cell r="BG156">
            <v>132</v>
          </cell>
          <cell r="BS156">
            <v>146</v>
          </cell>
          <cell r="CE156">
            <v>135</v>
          </cell>
        </row>
        <row r="157">
          <cell r="BG157"/>
          <cell r="BS157"/>
          <cell r="CE157"/>
        </row>
        <row r="162">
          <cell r="BS162"/>
          <cell r="CE162"/>
        </row>
        <row r="163">
          <cell r="BG163">
            <v>62</v>
          </cell>
          <cell r="BS163"/>
          <cell r="CE163"/>
        </row>
        <row r="164">
          <cell r="BS164"/>
          <cell r="CE164"/>
        </row>
        <row r="165">
          <cell r="BG165">
            <v>197</v>
          </cell>
          <cell r="BS165"/>
          <cell r="CE165"/>
        </row>
        <row r="166">
          <cell r="BS166"/>
          <cell r="CE166"/>
        </row>
        <row r="167">
          <cell r="BG167">
            <v>10</v>
          </cell>
          <cell r="BS167"/>
          <cell r="CE167"/>
        </row>
        <row r="168">
          <cell r="BS168"/>
          <cell r="CE168"/>
        </row>
        <row r="169">
          <cell r="BG169">
            <v>15</v>
          </cell>
          <cell r="BS169"/>
          <cell r="CE169"/>
        </row>
        <row r="170">
          <cell r="BG170">
            <v>73</v>
          </cell>
          <cell r="BS170"/>
          <cell r="CE170"/>
        </row>
        <row r="171">
          <cell r="BG171">
            <v>5</v>
          </cell>
          <cell r="BS171"/>
          <cell r="CE171"/>
        </row>
        <row r="172">
          <cell r="BS172"/>
          <cell r="CE172"/>
        </row>
        <row r="173">
          <cell r="BS173">
            <v>9</v>
          </cell>
          <cell r="CE173">
            <v>9</v>
          </cell>
        </row>
        <row r="174">
          <cell r="BG174"/>
          <cell r="BS174">
            <v>51</v>
          </cell>
          <cell r="CE174">
            <v>40</v>
          </cell>
        </row>
        <row r="176">
          <cell r="BS176">
            <v>2</v>
          </cell>
          <cell r="CE176">
            <v>5</v>
          </cell>
        </row>
        <row r="177">
          <cell r="BG177" t="str">
            <v>100</v>
          </cell>
          <cell r="BS177">
            <v>76</v>
          </cell>
          <cell r="CE177">
            <v>0</v>
          </cell>
        </row>
        <row r="179">
          <cell r="BS179"/>
          <cell r="CE179">
            <v>1</v>
          </cell>
        </row>
        <row r="180">
          <cell r="BG180"/>
          <cell r="BS180"/>
          <cell r="CE180">
            <v>15</v>
          </cell>
        </row>
        <row r="182">
          <cell r="BS182"/>
          <cell r="CE182"/>
        </row>
        <row r="183">
          <cell r="BG183">
            <v>102</v>
          </cell>
          <cell r="BS183"/>
          <cell r="CE183"/>
        </row>
        <row r="185">
          <cell r="BS185"/>
          <cell r="CE185"/>
        </row>
        <row r="186">
          <cell r="BG186"/>
          <cell r="BS186"/>
          <cell r="CE186"/>
        </row>
        <row r="188">
          <cell r="BS188"/>
          <cell r="CE188"/>
        </row>
        <row r="189">
          <cell r="BG189"/>
          <cell r="BS189"/>
          <cell r="CE189"/>
        </row>
        <row r="191">
          <cell r="BS191">
            <v>5</v>
          </cell>
          <cell r="CE191">
            <v>1</v>
          </cell>
        </row>
        <row r="192">
          <cell r="BG192">
            <v>2</v>
          </cell>
          <cell r="BS192">
            <v>16</v>
          </cell>
          <cell r="CE192">
            <v>15</v>
          </cell>
        </row>
        <row r="194">
          <cell r="BG194">
            <v>19</v>
          </cell>
          <cell r="BS194">
            <v>18</v>
          </cell>
          <cell r="CE194">
            <v>11</v>
          </cell>
        </row>
        <row r="195">
          <cell r="BG195"/>
          <cell r="BS195"/>
          <cell r="CE195"/>
        </row>
        <row r="196">
          <cell r="BG196"/>
          <cell r="BS196">
            <v>6</v>
          </cell>
          <cell r="CE196">
            <v>6</v>
          </cell>
        </row>
        <row r="197">
          <cell r="BG197">
            <v>0</v>
          </cell>
          <cell r="BS197"/>
          <cell r="CE197"/>
        </row>
        <row r="198">
          <cell r="BG198"/>
          <cell r="BS198"/>
          <cell r="CE198"/>
        </row>
        <row r="199">
          <cell r="BG199"/>
          <cell r="BS199"/>
          <cell r="CE199">
            <v>5</v>
          </cell>
        </row>
        <row r="200">
          <cell r="BG200"/>
          <cell r="BS200"/>
          <cell r="CE200">
            <v>7</v>
          </cell>
        </row>
        <row r="201">
          <cell r="BG201"/>
          <cell r="BS201"/>
          <cell r="CE201"/>
        </row>
        <row r="203">
          <cell r="BS203"/>
          <cell r="CE203"/>
        </row>
        <row r="204">
          <cell r="BG204"/>
          <cell r="BS204"/>
          <cell r="CE204"/>
        </row>
        <row r="205">
          <cell r="BS205">
            <v>0</v>
          </cell>
          <cell r="CE205">
            <v>6</v>
          </cell>
        </row>
        <row r="206">
          <cell r="BG206">
            <v>91</v>
          </cell>
          <cell r="BS206">
            <v>0</v>
          </cell>
          <cell r="CE206">
            <v>543</v>
          </cell>
        </row>
        <row r="207">
          <cell r="BS207"/>
          <cell r="CE207">
            <v>29</v>
          </cell>
        </row>
        <row r="208">
          <cell r="BG208">
            <v>16</v>
          </cell>
          <cell r="BS208"/>
          <cell r="CE208">
            <v>488</v>
          </cell>
        </row>
        <row r="209">
          <cell r="BG209">
            <v>0</v>
          </cell>
          <cell r="BS209"/>
          <cell r="CE209">
            <v>2</v>
          </cell>
        </row>
        <row r="210">
          <cell r="BG210">
            <v>13</v>
          </cell>
          <cell r="BS210"/>
          <cell r="CE210">
            <v>4</v>
          </cell>
        </row>
        <row r="211">
          <cell r="BS211">
            <v>5</v>
          </cell>
          <cell r="CE211">
            <v>4</v>
          </cell>
        </row>
        <row r="212">
          <cell r="CE212"/>
        </row>
        <row r="213">
          <cell r="BS213">
            <v>13</v>
          </cell>
          <cell r="CE213">
            <v>72</v>
          </cell>
        </row>
        <row r="221">
          <cell r="BG221">
            <v>0</v>
          </cell>
        </row>
        <row r="224">
          <cell r="BG224">
            <v>3</v>
          </cell>
          <cell r="BS224"/>
          <cell r="CE224"/>
        </row>
        <row r="225">
          <cell r="BG225"/>
          <cell r="BS225"/>
          <cell r="CE225"/>
        </row>
        <row r="226">
          <cell r="BG226"/>
          <cell r="BS226"/>
          <cell r="CE226">
            <v>262</v>
          </cell>
        </row>
        <row r="229">
          <cell r="BG229"/>
          <cell r="BS229"/>
          <cell r="CE229">
            <v>64</v>
          </cell>
        </row>
        <row r="230">
          <cell r="BG230"/>
          <cell r="BS230"/>
          <cell r="CE230">
            <v>200</v>
          </cell>
        </row>
        <row r="233">
          <cell r="BG233">
            <v>3001</v>
          </cell>
          <cell r="BS233">
            <v>3997</v>
          </cell>
          <cell r="CE233">
            <v>20988</v>
          </cell>
        </row>
        <row r="234">
          <cell r="BG234">
            <v>136</v>
          </cell>
          <cell r="BS234">
            <v>64</v>
          </cell>
          <cell r="CE234">
            <v>293</v>
          </cell>
        </row>
        <row r="235">
          <cell r="BG235">
            <v>1013</v>
          </cell>
          <cell r="BS235">
            <v>1071</v>
          </cell>
          <cell r="CE235">
            <v>1241</v>
          </cell>
        </row>
        <row r="236">
          <cell r="BG236">
            <v>44</v>
          </cell>
          <cell r="BS236">
            <v>247</v>
          </cell>
          <cell r="CE236">
            <v>256</v>
          </cell>
        </row>
        <row r="237">
          <cell r="BG237">
            <v>0</v>
          </cell>
          <cell r="BS237">
            <v>0</v>
          </cell>
          <cell r="CE237"/>
        </row>
        <row r="238">
          <cell r="BG238">
            <v>0</v>
          </cell>
          <cell r="BS238">
            <v>38</v>
          </cell>
          <cell r="CE238">
            <v>99</v>
          </cell>
        </row>
        <row r="239">
          <cell r="BG239">
            <v>0</v>
          </cell>
          <cell r="BS239">
            <v>149</v>
          </cell>
          <cell r="CE239">
            <v>345</v>
          </cell>
        </row>
        <row r="240">
          <cell r="CE240"/>
        </row>
        <row r="241">
          <cell r="BG241">
            <v>698</v>
          </cell>
          <cell r="BS241">
            <v>1012</v>
          </cell>
          <cell r="CE241">
            <v>853</v>
          </cell>
        </row>
        <row r="244">
          <cell r="BG244">
            <v>227</v>
          </cell>
          <cell r="BS244">
            <v>259</v>
          </cell>
          <cell r="CE244">
            <v>527</v>
          </cell>
        </row>
        <row r="245">
          <cell r="BG245">
            <v>0</v>
          </cell>
          <cell r="BS245">
            <v>0</v>
          </cell>
          <cell r="CE245">
            <v>0</v>
          </cell>
        </row>
        <row r="246">
          <cell r="BG246">
            <v>0</v>
          </cell>
          <cell r="BS246">
            <v>0</v>
          </cell>
          <cell r="CE246">
            <v>1</v>
          </cell>
        </row>
        <row r="247">
          <cell r="BG247">
            <v>0</v>
          </cell>
          <cell r="BS247">
            <v>5</v>
          </cell>
          <cell r="CE247">
            <v>1</v>
          </cell>
        </row>
        <row r="248">
          <cell r="BG248">
            <v>0</v>
          </cell>
          <cell r="BS248">
            <v>4</v>
          </cell>
          <cell r="CE248">
            <v>1</v>
          </cell>
        </row>
        <row r="249">
          <cell r="BG249">
            <v>2</v>
          </cell>
          <cell r="BS249">
            <v>1</v>
          </cell>
          <cell r="CE249">
            <v>1</v>
          </cell>
        </row>
        <row r="250">
          <cell r="BG250">
            <v>1</v>
          </cell>
          <cell r="BS250">
            <v>0</v>
          </cell>
          <cell r="CE250">
            <v>0</v>
          </cell>
        </row>
        <row r="251">
          <cell r="BG251">
            <v>0</v>
          </cell>
          <cell r="BS251">
            <v>0</v>
          </cell>
          <cell r="CE251">
            <v>0</v>
          </cell>
        </row>
        <row r="256">
          <cell r="BG256">
            <v>194</v>
          </cell>
          <cell r="BS256">
            <v>13.6</v>
          </cell>
          <cell r="CE256">
            <v>877.52</v>
          </cell>
        </row>
        <row r="257">
          <cell r="BG257">
            <v>1019.76</v>
          </cell>
          <cell r="BS257">
            <v>354.68</v>
          </cell>
          <cell r="CE257">
            <v>844.66</v>
          </cell>
        </row>
        <row r="258">
          <cell r="BG258">
            <v>42</v>
          </cell>
          <cell r="BS258"/>
          <cell r="CE258">
            <v>149.08000000000001</v>
          </cell>
        </row>
        <row r="259">
          <cell r="BG259">
            <v>14</v>
          </cell>
          <cell r="BS259"/>
          <cell r="CE259"/>
        </row>
        <row r="260">
          <cell r="BG260">
            <v>291.95</v>
          </cell>
          <cell r="BS260"/>
          <cell r="CE260"/>
        </row>
        <row r="261">
          <cell r="BG261">
            <v>82.4</v>
          </cell>
          <cell r="BS261"/>
          <cell r="CE261"/>
        </row>
        <row r="262">
          <cell r="BG262">
            <v>0</v>
          </cell>
          <cell r="BS262"/>
          <cell r="CE262"/>
        </row>
        <row r="263">
          <cell r="BG263">
            <v>22</v>
          </cell>
          <cell r="BS263"/>
          <cell r="CE263"/>
        </row>
        <row r="264">
          <cell r="BG264">
            <v>1505.35</v>
          </cell>
          <cell r="BS264"/>
          <cell r="CE264">
            <v>3220</v>
          </cell>
        </row>
        <row r="265">
          <cell r="BG265"/>
          <cell r="BS265"/>
          <cell r="CE265"/>
        </row>
        <row r="266">
          <cell r="BG266">
            <v>40</v>
          </cell>
          <cell r="BS266"/>
          <cell r="CE266"/>
        </row>
        <row r="269">
          <cell r="BG269">
            <v>1565.28</v>
          </cell>
          <cell r="BS269">
            <v>855.53</v>
          </cell>
          <cell r="CE269">
            <v>3392.78</v>
          </cell>
        </row>
        <row r="270">
          <cell r="BG270"/>
          <cell r="BS270"/>
          <cell r="CE270"/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57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1" bestFit="1" customWidth="1"/>
    <col min="8" max="8" width="17.28515625" bestFit="1" customWidth="1"/>
  </cols>
  <sheetData>
    <row r="1" spans="1:8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8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8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8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2019</v>
      </c>
      <c r="H4" s="8" t="s">
        <v>11</v>
      </c>
    </row>
    <row r="5" spans="1:8" x14ac:dyDescent="0.25">
      <c r="A5" s="2" t="s">
        <v>12</v>
      </c>
      <c r="B5" s="4"/>
      <c r="C5" s="11"/>
      <c r="D5" s="11"/>
      <c r="E5" s="11"/>
      <c r="F5" s="7"/>
      <c r="G5" s="7"/>
      <c r="H5" s="12"/>
    </row>
    <row r="6" spans="1:8" x14ac:dyDescent="0.25">
      <c r="A6" s="13" t="s">
        <v>13</v>
      </c>
      <c r="B6" s="14"/>
      <c r="C6" s="15"/>
      <c r="D6" s="16">
        <f>[1]Monthly!CE3</f>
        <v>40375</v>
      </c>
      <c r="E6" s="16">
        <f>[1]Fiscal!H3</f>
        <v>355589</v>
      </c>
      <c r="F6" s="17">
        <f>[1]Monthly!BS3</f>
        <v>19053</v>
      </c>
      <c r="G6" s="17">
        <f>[1]Monthly!BG3</f>
        <v>24808</v>
      </c>
      <c r="H6" s="18">
        <f t="shared" ref="H6:H19" si="0">(+D6-G6)/G6</f>
        <v>0.62749919380844887</v>
      </c>
    </row>
    <row r="7" spans="1:8" x14ac:dyDescent="0.25">
      <c r="A7" s="13" t="s">
        <v>14</v>
      </c>
      <c r="B7" s="14"/>
      <c r="C7" s="15"/>
      <c r="D7" s="16">
        <f>[1]Monthly!CE4</f>
        <v>426</v>
      </c>
      <c r="E7" s="16">
        <f>[1]Fiscal!H4</f>
        <v>3294</v>
      </c>
      <c r="F7" s="17">
        <f>[1]Monthly!BS4</f>
        <v>227</v>
      </c>
      <c r="G7" s="17">
        <f>[1]Monthly!BG4</f>
        <v>101</v>
      </c>
      <c r="H7" s="18">
        <f t="shared" si="0"/>
        <v>3.217821782178218</v>
      </c>
    </row>
    <row r="8" spans="1:8" x14ac:dyDescent="0.25">
      <c r="A8" s="13" t="s">
        <v>15</v>
      </c>
      <c r="B8" s="14"/>
      <c r="C8" s="15"/>
      <c r="D8" s="16">
        <f>[1]Monthly!CE5</f>
        <v>238</v>
      </c>
      <c r="E8" s="16">
        <f>[1]Fiscal!H5</f>
        <v>1562</v>
      </c>
      <c r="F8" s="17">
        <f>[1]Monthly!BS5</f>
        <v>74</v>
      </c>
      <c r="G8" s="17">
        <f>[1]Monthly!BG5</f>
        <v>110</v>
      </c>
      <c r="H8" s="18">
        <f t="shared" si="0"/>
        <v>1.1636363636363636</v>
      </c>
    </row>
    <row r="9" spans="1:8" x14ac:dyDescent="0.25">
      <c r="A9" s="13" t="s">
        <v>16</v>
      </c>
      <c r="B9" s="14"/>
      <c r="C9" s="15"/>
      <c r="D9" s="16">
        <f>[1]Monthly!CE6</f>
        <v>239</v>
      </c>
      <c r="E9" s="16">
        <f>[1]Fiscal!H6</f>
        <v>1672</v>
      </c>
      <c r="F9" s="17">
        <f>[1]Monthly!BS6</f>
        <v>219</v>
      </c>
      <c r="G9" s="17">
        <f>[1]Monthly!BG6</f>
        <v>175</v>
      </c>
      <c r="H9" s="18">
        <f t="shared" si="0"/>
        <v>0.36571428571428571</v>
      </c>
    </row>
    <row r="10" spans="1:8" x14ac:dyDescent="0.25">
      <c r="A10" s="13" t="s">
        <v>17</v>
      </c>
      <c r="B10" s="14"/>
      <c r="C10" s="15"/>
      <c r="D10" s="16">
        <f>[1]Monthly!CE7</f>
        <v>487</v>
      </c>
      <c r="E10" s="16">
        <f>[1]Fiscal!H7</f>
        <v>3020</v>
      </c>
      <c r="F10" s="17">
        <f>[1]Monthly!BS7</f>
        <v>372</v>
      </c>
      <c r="G10" s="17">
        <f>[1]Monthly!BG7</f>
        <v>190</v>
      </c>
      <c r="H10" s="18">
        <f t="shared" si="0"/>
        <v>1.5631578947368421</v>
      </c>
    </row>
    <row r="11" spans="1:8" x14ac:dyDescent="0.25">
      <c r="A11" s="13" t="s">
        <v>18</v>
      </c>
      <c r="B11" s="14"/>
      <c r="C11" s="15"/>
      <c r="D11" s="16">
        <f>[1]Monthly!CE8</f>
        <v>331</v>
      </c>
      <c r="E11" s="16">
        <f>[1]Fiscal!H8</f>
        <v>2912</v>
      </c>
      <c r="F11" s="17">
        <f>[1]Monthly!BS8</f>
        <v>189</v>
      </c>
      <c r="G11" s="17">
        <f>[1]Monthly!BG8</f>
        <v>267</v>
      </c>
      <c r="H11" s="18">
        <f t="shared" si="0"/>
        <v>0.23970037453183521</v>
      </c>
    </row>
    <row r="12" spans="1:8" x14ac:dyDescent="0.25">
      <c r="A12" s="13" t="s">
        <v>19</v>
      </c>
      <c r="B12" s="14"/>
      <c r="C12" s="15"/>
      <c r="D12" s="16">
        <f>[1]Monthly!CE9</f>
        <v>165</v>
      </c>
      <c r="E12" s="16">
        <f>[1]Fiscal!H9</f>
        <v>1640</v>
      </c>
      <c r="F12" s="17">
        <f>[1]Monthly!BS9</f>
        <v>225</v>
      </c>
      <c r="G12" s="17">
        <f>[1]Monthly!BG9</f>
        <v>179</v>
      </c>
      <c r="H12" s="18">
        <f t="shared" si="0"/>
        <v>-7.8212290502793297E-2</v>
      </c>
    </row>
    <row r="13" spans="1:8" x14ac:dyDescent="0.25">
      <c r="A13" s="13" t="s">
        <v>20</v>
      </c>
      <c r="B13" s="14"/>
      <c r="C13" s="15"/>
      <c r="D13" s="16">
        <f>[1]Monthly!CE10</f>
        <v>0</v>
      </c>
      <c r="E13" s="16">
        <f>[1]Fiscal!H10</f>
        <v>0</v>
      </c>
      <c r="F13" s="17">
        <f>[1]Monthly!BS10</f>
        <v>0</v>
      </c>
      <c r="G13" s="17">
        <f>[1]Monthly!BG10</f>
        <v>51</v>
      </c>
      <c r="H13" s="18">
        <f t="shared" si="0"/>
        <v>-1</v>
      </c>
    </row>
    <row r="14" spans="1:8" x14ac:dyDescent="0.25">
      <c r="A14" s="13" t="s">
        <v>21</v>
      </c>
      <c r="B14" s="14"/>
      <c r="C14" s="15"/>
      <c r="D14" s="16">
        <f>[1]Monthly!CE11</f>
        <v>1433</v>
      </c>
      <c r="E14" s="16">
        <f>[1]Fiscal!H11</f>
        <v>10782</v>
      </c>
      <c r="F14" s="17">
        <f>[1]Monthly!BS11</f>
        <v>0</v>
      </c>
      <c r="G14" s="17">
        <f>[1]Monthly!BG11</f>
        <v>648</v>
      </c>
      <c r="H14" s="18">
        <f t="shared" si="0"/>
        <v>1.2114197530864197</v>
      </c>
    </row>
    <row r="15" spans="1:8" x14ac:dyDescent="0.25">
      <c r="A15" s="13" t="s">
        <v>22</v>
      </c>
      <c r="B15" s="14"/>
      <c r="C15" s="15"/>
      <c r="D15" s="16">
        <f>[1]Monthly!CE12</f>
        <v>9019</v>
      </c>
      <c r="E15" s="16">
        <f>[1]Fiscal!H12</f>
        <v>78176</v>
      </c>
      <c r="F15" s="17">
        <f>[1]Monthly!BS12</f>
        <v>9019</v>
      </c>
      <c r="G15" s="17">
        <f>[1]Monthly!BG12</f>
        <v>7675</v>
      </c>
      <c r="H15" s="18">
        <f t="shared" si="0"/>
        <v>0.17511400651465797</v>
      </c>
    </row>
    <row r="16" spans="1:8" x14ac:dyDescent="0.25">
      <c r="A16" s="13" t="s">
        <v>23</v>
      </c>
      <c r="B16" s="14"/>
      <c r="C16" s="15"/>
      <c r="D16" s="16">
        <f>[1]Monthly!CE13</f>
        <v>6912</v>
      </c>
      <c r="E16" s="16">
        <f>[1]Fiscal!H13</f>
        <v>58045</v>
      </c>
      <c r="F16" s="17">
        <f>[1]Monthly!BS13</f>
        <v>6912</v>
      </c>
      <c r="G16" s="17">
        <f>[1]Monthly!BG13</f>
        <v>6039</v>
      </c>
      <c r="H16" s="18">
        <f t="shared" si="0"/>
        <v>0.14456035767511177</v>
      </c>
    </row>
    <row r="17" spans="1:8" x14ac:dyDescent="0.25">
      <c r="A17" s="13" t="s">
        <v>24</v>
      </c>
      <c r="B17" s="14"/>
      <c r="C17" s="15"/>
      <c r="D17" s="16">
        <f>[1]Monthly!CE14</f>
        <v>561</v>
      </c>
      <c r="E17" s="16">
        <f>[1]Fiscal!H14</f>
        <v>4235</v>
      </c>
      <c r="F17" s="17">
        <f>[1]Monthly!BS14</f>
        <v>121</v>
      </c>
      <c r="G17" s="17">
        <f>[1]Monthly!BG14</f>
        <v>0</v>
      </c>
      <c r="H17" s="18"/>
    </row>
    <row r="18" spans="1:8" x14ac:dyDescent="0.25">
      <c r="A18" s="13" t="s">
        <v>25</v>
      </c>
      <c r="B18" s="14"/>
      <c r="C18" s="15"/>
      <c r="D18" s="16">
        <f>[1]Monthly!CE15</f>
        <v>0</v>
      </c>
      <c r="E18" s="16">
        <f>[1]Fiscal!H15</f>
        <v>0</v>
      </c>
      <c r="F18" s="17">
        <f>[1]Monthly!BS15</f>
        <v>0</v>
      </c>
      <c r="G18" s="17">
        <f>[1]Monthly!BG15</f>
        <v>0</v>
      </c>
      <c r="H18" s="18"/>
    </row>
    <row r="19" spans="1:8" x14ac:dyDescent="0.25">
      <c r="A19" s="19"/>
      <c r="B19" s="20"/>
      <c r="C19" s="21" t="s">
        <v>26</v>
      </c>
      <c r="D19" s="22">
        <f>SUM(D6:D18)</f>
        <v>60186</v>
      </c>
      <c r="E19" s="22">
        <f>SUM(E6:E18)</f>
        <v>520927</v>
      </c>
      <c r="F19" s="23">
        <f>SUM(F6:F18)</f>
        <v>36411</v>
      </c>
      <c r="G19" s="23">
        <f>SUM(G6:G18)</f>
        <v>40243</v>
      </c>
      <c r="H19" s="18">
        <f t="shared" si="0"/>
        <v>0.49556444599060706</v>
      </c>
    </row>
    <row r="20" spans="1:8" x14ac:dyDescent="0.25">
      <c r="A20" s="13" t="s">
        <v>27</v>
      </c>
      <c r="B20" s="13"/>
      <c r="C20" s="13"/>
      <c r="D20" s="24">
        <f>[1]Monthly!CE17</f>
        <v>28</v>
      </c>
      <c r="E20" s="13">
        <f>[1]Fiscal!H17</f>
        <v>396</v>
      </c>
      <c r="F20" s="24">
        <f>[1]Monthly!BS17</f>
        <v>3507</v>
      </c>
      <c r="G20" s="24">
        <f>[1]Monthly!BG17</f>
        <v>84</v>
      </c>
      <c r="H20" s="18">
        <f>(D20-G20)/G20</f>
        <v>-0.66666666666666663</v>
      </c>
    </row>
    <row r="21" spans="1:8" x14ac:dyDescent="0.25">
      <c r="A21" s="4"/>
      <c r="B21" s="4"/>
      <c r="C21" s="11"/>
      <c r="D21" s="25"/>
      <c r="E21" s="25"/>
      <c r="F21" s="26"/>
      <c r="G21" s="26"/>
      <c r="H21" s="12"/>
    </row>
    <row r="22" spans="1:8" x14ac:dyDescent="0.25">
      <c r="A22" s="2" t="s">
        <v>28</v>
      </c>
      <c r="B22" s="4"/>
      <c r="C22" s="11"/>
      <c r="D22" s="9"/>
      <c r="E22" s="8"/>
      <c r="F22" s="8"/>
      <c r="G22" s="8"/>
      <c r="H22" s="8"/>
    </row>
    <row r="23" spans="1:8" x14ac:dyDescent="0.25">
      <c r="A23" s="13" t="s">
        <v>29</v>
      </c>
      <c r="B23" s="27"/>
      <c r="C23" s="15"/>
      <c r="D23" s="16">
        <f>[1]Monthly!CE21</f>
        <v>2357</v>
      </c>
      <c r="E23" s="16">
        <f>[1]Fiscal!H21</f>
        <v>15686</v>
      </c>
      <c r="F23" s="16">
        <f>[1]Monthly!BS21</f>
        <v>724</v>
      </c>
      <c r="G23" s="16">
        <f>[1]Monthly!BG21</f>
        <v>775</v>
      </c>
      <c r="H23" s="18">
        <f t="shared" ref="H23:H65" si="1">(+D23-G23)/G23</f>
        <v>2.0412903225806454</v>
      </c>
    </row>
    <row r="24" spans="1:8" hidden="1" x14ac:dyDescent="0.25">
      <c r="A24" s="19" t="s">
        <v>30</v>
      </c>
      <c r="B24" s="28"/>
      <c r="C24" s="29"/>
      <c r="D24" s="16">
        <f>[1]Monthly!CE22</f>
        <v>0</v>
      </c>
      <c r="E24" s="16">
        <f>[1]Fiscal!H22</f>
        <v>0</v>
      </c>
      <c r="F24" s="16">
        <f>[1]Monthly!BSI22</f>
        <v>0</v>
      </c>
      <c r="G24" s="16">
        <f>[1]Monthly!BGJ22</f>
        <v>0</v>
      </c>
      <c r="H24" s="18" t="e">
        <f t="shared" si="1"/>
        <v>#DIV/0!</v>
      </c>
    </row>
    <row r="25" spans="1:8" hidden="1" x14ac:dyDescent="0.25">
      <c r="A25" s="19" t="s">
        <v>31</v>
      </c>
      <c r="B25" s="28"/>
      <c r="C25" s="29"/>
      <c r="D25" s="16">
        <f>[1]Monthly!CE23</f>
        <v>0</v>
      </c>
      <c r="E25" s="16">
        <f>[1]Fiscal!H23</f>
        <v>0</v>
      </c>
      <c r="F25" s="16">
        <f>[1]Monthly!BSI23</f>
        <v>0</v>
      </c>
      <c r="G25" s="16">
        <f>[1]Monthly!BGJ23</f>
        <v>0</v>
      </c>
      <c r="H25" s="18" t="e">
        <f t="shared" si="1"/>
        <v>#DIV/0!</v>
      </c>
    </row>
    <row r="26" spans="1:8" x14ac:dyDescent="0.25">
      <c r="A26" s="13" t="s">
        <v>32</v>
      </c>
      <c r="B26" s="14"/>
      <c r="C26" s="15"/>
      <c r="D26" s="16">
        <f>[1]Monthly!CE24</f>
        <v>2</v>
      </c>
      <c r="E26" s="16">
        <f>[1]Fiscal!H24</f>
        <v>56</v>
      </c>
      <c r="F26" s="16">
        <f>[1]Monthly!BS24</f>
        <v>0</v>
      </c>
      <c r="G26" s="16">
        <f>[1]Monthly!BG24</f>
        <v>13</v>
      </c>
      <c r="H26" s="18">
        <f t="shared" si="1"/>
        <v>-0.84615384615384615</v>
      </c>
    </row>
    <row r="27" spans="1:8" hidden="1" x14ac:dyDescent="0.25">
      <c r="A27" s="13" t="s">
        <v>33</v>
      </c>
      <c r="B27" s="14"/>
      <c r="C27" s="15"/>
      <c r="D27" s="16">
        <f>[1]Monthly!CE25</f>
        <v>0</v>
      </c>
      <c r="E27" s="16">
        <f>[1]Fiscal!H25</f>
        <v>0</v>
      </c>
      <c r="F27" s="16">
        <f>[1]Monthly!BS25</f>
        <v>0</v>
      </c>
      <c r="G27" s="16">
        <f>[1]Monthly!BG25</f>
        <v>55</v>
      </c>
      <c r="H27" s="18">
        <f t="shared" si="1"/>
        <v>-1</v>
      </c>
    </row>
    <row r="28" spans="1:8" x14ac:dyDescent="0.25">
      <c r="A28" s="13" t="s">
        <v>34</v>
      </c>
      <c r="B28" s="14"/>
      <c r="C28" s="15"/>
      <c r="D28" s="16">
        <f>[1]Monthly!CE26</f>
        <v>0</v>
      </c>
      <c r="E28" s="16">
        <f>[1]Fiscal!H26</f>
        <v>0</v>
      </c>
      <c r="F28" s="16">
        <f>[1]Monthly!BS26</f>
        <v>0</v>
      </c>
      <c r="G28" s="16">
        <f>[1]Monthly!BG26</f>
        <v>0</v>
      </c>
      <c r="H28" s="18"/>
    </row>
    <row r="29" spans="1:8" x14ac:dyDescent="0.25">
      <c r="A29" s="13" t="s">
        <v>35</v>
      </c>
      <c r="B29" s="14"/>
      <c r="C29" s="15"/>
      <c r="D29" s="16">
        <f>[1]Monthly!CE27</f>
        <v>63</v>
      </c>
      <c r="E29" s="16">
        <f>[1]Fiscal!H27</f>
        <v>637</v>
      </c>
      <c r="F29" s="16">
        <f>[1]Monthly!BS27</f>
        <v>82</v>
      </c>
      <c r="G29" s="16">
        <f>[1]Monthly!BG27</f>
        <v>58</v>
      </c>
      <c r="H29" s="18">
        <f t="shared" si="1"/>
        <v>8.6206896551724144E-2</v>
      </c>
    </row>
    <row r="30" spans="1:8" hidden="1" x14ac:dyDescent="0.25">
      <c r="A30" s="19" t="s">
        <v>36</v>
      </c>
      <c r="B30" s="28"/>
      <c r="C30" s="29"/>
      <c r="D30" s="16">
        <f>[1]Monthly!CE29</f>
        <v>0</v>
      </c>
      <c r="E30" s="16">
        <f>[1]Fiscal!H28</f>
        <v>151</v>
      </c>
      <c r="F30" s="16">
        <f>[1]Monthly!BSI29</f>
        <v>0</v>
      </c>
      <c r="G30" s="16">
        <f>[1]Monthly!BGJ29</f>
        <v>0</v>
      </c>
      <c r="H30" s="18" t="e">
        <f t="shared" si="1"/>
        <v>#DIV/0!</v>
      </c>
    </row>
    <row r="31" spans="1:8" hidden="1" x14ac:dyDescent="0.25">
      <c r="A31" s="19" t="s">
        <v>37</v>
      </c>
      <c r="B31" s="28"/>
      <c r="C31" s="29"/>
      <c r="D31" s="16">
        <f>[1]Monthly!CE30</f>
        <v>0</v>
      </c>
      <c r="E31" s="16">
        <f>[1]Fiscal!H29</f>
        <v>0</v>
      </c>
      <c r="F31" s="16">
        <f>[1]Monthly!BSI30</f>
        <v>0</v>
      </c>
      <c r="G31" s="16">
        <f>[1]Monthly!BGJ30</f>
        <v>0</v>
      </c>
      <c r="H31" s="18" t="e">
        <f t="shared" si="1"/>
        <v>#DIV/0!</v>
      </c>
    </row>
    <row r="32" spans="1:8" hidden="1" x14ac:dyDescent="0.25">
      <c r="A32" s="19" t="s">
        <v>38</v>
      </c>
      <c r="B32" s="28"/>
      <c r="C32" s="29"/>
      <c r="D32" s="16">
        <f>[1]Monthly!CE31</f>
        <v>0</v>
      </c>
      <c r="E32" s="16">
        <f>[1]Fiscal!H30</f>
        <v>0</v>
      </c>
      <c r="F32" s="16">
        <f>[1]Monthly!BSI31</f>
        <v>0</v>
      </c>
      <c r="G32" s="16">
        <f>[1]Monthly!BGJ31</f>
        <v>0</v>
      </c>
      <c r="H32" s="18" t="e">
        <f t="shared" si="1"/>
        <v>#DIV/0!</v>
      </c>
    </row>
    <row r="33" spans="1:8" x14ac:dyDescent="0.25">
      <c r="A33" s="19" t="s">
        <v>39</v>
      </c>
      <c r="B33" s="28"/>
      <c r="C33" s="29"/>
      <c r="D33" s="16">
        <f>[1]Monthly!CE28</f>
        <v>6</v>
      </c>
      <c r="E33" s="16">
        <f>[1]Fiscal!H28</f>
        <v>151</v>
      </c>
      <c r="F33" s="16">
        <f>[1]Monthly!BS28</f>
        <v>26</v>
      </c>
      <c r="G33" s="16">
        <f>[1]Monthly!BG28</f>
        <v>33</v>
      </c>
      <c r="H33" s="18">
        <f t="shared" si="1"/>
        <v>-0.81818181818181823</v>
      </c>
    </row>
    <row r="34" spans="1:8" x14ac:dyDescent="0.25">
      <c r="A34" s="13" t="s">
        <v>40</v>
      </c>
      <c r="B34" s="14"/>
      <c r="C34" s="15"/>
      <c r="D34" s="16">
        <f>[1]Monthly!CE32</f>
        <v>59</v>
      </c>
      <c r="E34" s="16">
        <f>[1]Fiscal!H32</f>
        <v>709</v>
      </c>
      <c r="F34" s="16">
        <f>[1]Monthly!BS32</f>
        <v>121</v>
      </c>
      <c r="G34" s="16">
        <f>[1]Monthly!BG32</f>
        <v>103</v>
      </c>
      <c r="H34" s="18">
        <f t="shared" si="1"/>
        <v>-0.42718446601941745</v>
      </c>
    </row>
    <row r="35" spans="1:8" x14ac:dyDescent="0.25">
      <c r="A35" s="13" t="s">
        <v>41</v>
      </c>
      <c r="B35" s="14"/>
      <c r="C35" s="15"/>
      <c r="D35" s="16">
        <f>[1]Monthly!CE33</f>
        <v>0</v>
      </c>
      <c r="E35" s="16">
        <f>[1]Fiscal!H33</f>
        <v>11</v>
      </c>
      <c r="F35" s="16">
        <f>[1]Monthly!BS33</f>
        <v>2</v>
      </c>
      <c r="G35" s="16">
        <f>[1]Monthly!BG33</f>
        <v>7</v>
      </c>
      <c r="H35" s="18">
        <f t="shared" si="1"/>
        <v>-1</v>
      </c>
    </row>
    <row r="36" spans="1:8" x14ac:dyDescent="0.25">
      <c r="A36" s="13" t="s">
        <v>42</v>
      </c>
      <c r="B36" s="14"/>
      <c r="C36" s="15"/>
      <c r="D36" s="16">
        <f>[1]Monthly!CE34</f>
        <v>13</v>
      </c>
      <c r="E36" s="16">
        <f>[1]Fiscal!H34</f>
        <v>170</v>
      </c>
      <c r="F36" s="16">
        <f>[1]Monthly!BS34</f>
        <v>6</v>
      </c>
      <c r="G36" s="16">
        <f>[1]Monthly!BG34</f>
        <v>10</v>
      </c>
      <c r="H36" s="18">
        <f t="shared" si="1"/>
        <v>0.3</v>
      </c>
    </row>
    <row r="37" spans="1:8" hidden="1" x14ac:dyDescent="0.25">
      <c r="A37" s="13" t="s">
        <v>43</v>
      </c>
      <c r="B37" s="14"/>
      <c r="C37" s="15"/>
      <c r="D37" s="16">
        <f>[1]Monthly!CE35</f>
        <v>0</v>
      </c>
      <c r="E37" s="16">
        <f>[1]Fiscal!H35</f>
        <v>0</v>
      </c>
      <c r="F37" s="16">
        <f>[1]Monthly!BS35</f>
        <v>0</v>
      </c>
      <c r="G37" s="16">
        <f>[1]Monthly!BG35</f>
        <v>0</v>
      </c>
      <c r="H37" s="18" t="e">
        <f t="shared" si="1"/>
        <v>#DIV/0!</v>
      </c>
    </row>
    <row r="38" spans="1:8" x14ac:dyDescent="0.25">
      <c r="A38" s="13" t="s">
        <v>44</v>
      </c>
      <c r="B38" s="14"/>
      <c r="C38" s="15"/>
      <c r="D38" s="16">
        <f>[1]Monthly!CE36</f>
        <v>282</v>
      </c>
      <c r="E38" s="16">
        <f>[1]Fiscal!H36</f>
        <v>1360</v>
      </c>
      <c r="F38" s="16">
        <f>[1]Monthly!BS36</f>
        <v>246</v>
      </c>
      <c r="G38" s="16">
        <f>[1]Monthly!BG36</f>
        <v>380</v>
      </c>
      <c r="H38" s="18">
        <f t="shared" si="1"/>
        <v>-0.25789473684210529</v>
      </c>
    </row>
    <row r="39" spans="1:8" hidden="1" x14ac:dyDescent="0.25">
      <c r="A39" s="19" t="s">
        <v>45</v>
      </c>
      <c r="B39" s="28"/>
      <c r="C39" s="29"/>
      <c r="D39" s="16">
        <f>[1]Monthly!CE37</f>
        <v>0</v>
      </c>
      <c r="E39" s="16">
        <f>[1]Fiscal!H37</f>
        <v>0</v>
      </c>
      <c r="F39" s="16">
        <f>[1]Monthly!BSI37</f>
        <v>0</v>
      </c>
      <c r="G39" s="16">
        <f>[1]Monthly!BGJ37</f>
        <v>0</v>
      </c>
      <c r="H39" s="18" t="e">
        <f t="shared" si="1"/>
        <v>#DIV/0!</v>
      </c>
    </row>
    <row r="40" spans="1:8" hidden="1" x14ac:dyDescent="0.25">
      <c r="A40" s="19" t="s">
        <v>46</v>
      </c>
      <c r="B40" s="30"/>
      <c r="C40" s="31"/>
      <c r="D40" s="16">
        <f>[1]Monthly!CE38</f>
        <v>0</v>
      </c>
      <c r="E40" s="16">
        <f>[1]Fiscal!H38</f>
        <v>0</v>
      </c>
      <c r="F40" s="16">
        <f>[1]Monthly!BSI38</f>
        <v>0</v>
      </c>
      <c r="G40" s="16">
        <f>[1]Monthly!BGJ38</f>
        <v>0</v>
      </c>
      <c r="H40" s="18" t="e">
        <f t="shared" si="1"/>
        <v>#DIV/0!</v>
      </c>
    </row>
    <row r="41" spans="1:8" hidden="1" x14ac:dyDescent="0.25">
      <c r="A41" s="13" t="s">
        <v>47</v>
      </c>
      <c r="B41" s="32"/>
      <c r="C41" s="33"/>
      <c r="D41" s="16">
        <f>[1]Monthly!CE40</f>
        <v>0</v>
      </c>
      <c r="E41" s="16">
        <f>[1]Fiscal!H39</f>
        <v>0</v>
      </c>
      <c r="F41" s="16">
        <f>[1]Monthly!BS40</f>
        <v>0</v>
      </c>
      <c r="G41" s="16">
        <f>[1]Monthly!BG40</f>
        <v>0</v>
      </c>
      <c r="H41" s="18" t="e">
        <f t="shared" si="1"/>
        <v>#DIV/0!</v>
      </c>
    </row>
    <row r="42" spans="1:8" x14ac:dyDescent="0.25">
      <c r="A42" s="13" t="s">
        <v>48</v>
      </c>
      <c r="B42" s="32"/>
      <c r="C42" s="33"/>
      <c r="D42" s="16">
        <f>[1]Monthly!CE41</f>
        <v>15</v>
      </c>
      <c r="E42" s="16">
        <f>[1]Fiscal!H41</f>
        <v>115</v>
      </c>
      <c r="F42" s="16">
        <f>[1]Monthly!BS41</f>
        <v>0</v>
      </c>
      <c r="G42" s="16">
        <f>[1]Monthly!BG41</f>
        <v>23</v>
      </c>
      <c r="H42" s="18">
        <f t="shared" si="1"/>
        <v>-0.34782608695652173</v>
      </c>
    </row>
    <row r="43" spans="1:8" x14ac:dyDescent="0.25">
      <c r="A43" s="13" t="s">
        <v>49</v>
      </c>
      <c r="B43" s="32"/>
      <c r="C43" s="33"/>
      <c r="D43" s="16">
        <f>[1]Monthly!CE42</f>
        <v>0</v>
      </c>
      <c r="E43" s="16">
        <f>[1]Fiscal!H42</f>
        <v>43</v>
      </c>
      <c r="F43" s="16">
        <f>[1]Monthly!BS42</f>
        <v>2</v>
      </c>
      <c r="G43" s="16">
        <f>[1]Monthly!BG42</f>
        <v>2</v>
      </c>
      <c r="H43" s="18">
        <f t="shared" si="1"/>
        <v>-1</v>
      </c>
    </row>
    <row r="44" spans="1:8" x14ac:dyDescent="0.25">
      <c r="A44" s="13" t="s">
        <v>50</v>
      </c>
      <c r="B44" s="32"/>
      <c r="C44" s="33"/>
      <c r="D44" s="16">
        <f>[1]Monthly!CE43</f>
        <v>975</v>
      </c>
      <c r="E44" s="16">
        <f>[1]Fiscal!H43</f>
        <v>8823</v>
      </c>
      <c r="F44" s="16">
        <f>[1]Monthly!BS43</f>
        <v>748</v>
      </c>
      <c r="G44" s="16">
        <f>[1]Monthly!BG43</f>
        <v>0</v>
      </c>
      <c r="H44" s="18"/>
    </row>
    <row r="45" spans="1:8" x14ac:dyDescent="0.25">
      <c r="A45" s="13" t="s">
        <v>51</v>
      </c>
      <c r="B45" s="14"/>
      <c r="C45" s="15"/>
      <c r="D45" s="16">
        <f>[1]Monthly!CE44</f>
        <v>108</v>
      </c>
      <c r="E45" s="16">
        <f>[1]Fiscal!H44</f>
        <v>1072</v>
      </c>
      <c r="F45" s="16">
        <f>[1]Monthly!BS44</f>
        <v>87</v>
      </c>
      <c r="G45" s="16">
        <f>[1]Monthly!BG44</f>
        <v>126</v>
      </c>
      <c r="H45" s="18">
        <f t="shared" si="1"/>
        <v>-0.14285714285714285</v>
      </c>
    </row>
    <row r="46" spans="1:8" x14ac:dyDescent="0.25">
      <c r="A46" s="13" t="s">
        <v>52</v>
      </c>
      <c r="B46" s="14"/>
      <c r="C46" s="15"/>
      <c r="D46" s="16">
        <f>[1]Monthly!CE45</f>
        <v>20</v>
      </c>
      <c r="E46" s="16">
        <f>[1]Fiscal!H45</f>
        <v>402</v>
      </c>
      <c r="F46" s="16">
        <f>[1]Monthly!BS45</f>
        <v>24</v>
      </c>
      <c r="G46" s="16">
        <f>[1]Monthly!BG45</f>
        <v>32</v>
      </c>
      <c r="H46" s="18">
        <f t="shared" si="1"/>
        <v>-0.375</v>
      </c>
    </row>
    <row r="47" spans="1:8" hidden="1" x14ac:dyDescent="0.25">
      <c r="A47" s="19" t="s">
        <v>53</v>
      </c>
      <c r="B47" s="28"/>
      <c r="C47" s="29"/>
      <c r="D47" s="16">
        <f>[1]Monthly!CE46</f>
        <v>0</v>
      </c>
      <c r="E47" s="16">
        <f>[1]Fiscal!H45</f>
        <v>402</v>
      </c>
      <c r="F47" s="16">
        <f>[1]Monthly!BSI46</f>
        <v>0</v>
      </c>
      <c r="G47" s="16">
        <f>[1]Monthly!BGJ46</f>
        <v>0</v>
      </c>
      <c r="H47" s="18" t="e">
        <f t="shared" si="1"/>
        <v>#DIV/0!</v>
      </c>
    </row>
    <row r="48" spans="1:8" hidden="1" x14ac:dyDescent="0.25">
      <c r="A48" s="13" t="s">
        <v>54</v>
      </c>
      <c r="B48" s="14"/>
      <c r="C48" s="15"/>
      <c r="D48" s="16">
        <f>[1]Monthly!CE47</f>
        <v>0</v>
      </c>
      <c r="E48" s="16">
        <f>[1]Fiscal!H46</f>
        <v>0</v>
      </c>
      <c r="F48" s="16">
        <f>[1]Monthly!BS47</f>
        <v>0</v>
      </c>
      <c r="G48" s="16">
        <f>[1]Monthly!BG47</f>
        <v>1</v>
      </c>
      <c r="H48" s="18">
        <f t="shared" si="1"/>
        <v>-1</v>
      </c>
    </row>
    <row r="49" spans="1:8" hidden="1" x14ac:dyDescent="0.25">
      <c r="A49" s="19" t="s">
        <v>55</v>
      </c>
      <c r="B49" s="28"/>
      <c r="C49" s="29"/>
      <c r="D49" s="16">
        <f>[1]Monthly!CE49</f>
        <v>0</v>
      </c>
      <c r="E49" s="16">
        <f>[1]Fiscal!H47</f>
        <v>0</v>
      </c>
      <c r="F49" s="16">
        <f>[1]Monthly!BSI49</f>
        <v>0</v>
      </c>
      <c r="G49" s="16">
        <f>[1]Monthly!BGJ49</f>
        <v>0</v>
      </c>
      <c r="H49" s="18" t="e">
        <f t="shared" si="1"/>
        <v>#DIV/0!</v>
      </c>
    </row>
    <row r="50" spans="1:8" hidden="1" x14ac:dyDescent="0.25">
      <c r="A50" s="34" t="s">
        <v>56</v>
      </c>
      <c r="B50" s="28"/>
      <c r="C50" s="29"/>
      <c r="D50" s="16">
        <f>[1]Monthly!CE50</f>
        <v>0</v>
      </c>
      <c r="E50" s="16">
        <f>[1]Fiscal!H48</f>
        <v>0</v>
      </c>
      <c r="F50" s="16">
        <f>[1]Monthly!BSI50</f>
        <v>0</v>
      </c>
      <c r="G50" s="16">
        <f>[1]Monthly!BGJ50</f>
        <v>0</v>
      </c>
      <c r="H50" s="18" t="e">
        <f t="shared" si="1"/>
        <v>#DIV/0!</v>
      </c>
    </row>
    <row r="51" spans="1:8" x14ac:dyDescent="0.25">
      <c r="A51" s="13" t="s">
        <v>57</v>
      </c>
      <c r="B51" s="14"/>
      <c r="C51" s="15"/>
      <c r="D51" s="16">
        <f>[1]Monthly!CE51</f>
        <v>6</v>
      </c>
      <c r="E51" s="16">
        <f>[1]Fiscal!H51</f>
        <v>33</v>
      </c>
      <c r="F51" s="16">
        <f>[1]Monthly!BS51</f>
        <v>3</v>
      </c>
      <c r="G51" s="16">
        <f>[1]Monthly!BG51</f>
        <v>17</v>
      </c>
      <c r="H51" s="18">
        <f t="shared" si="1"/>
        <v>-0.6470588235294118</v>
      </c>
    </row>
    <row r="52" spans="1:8" hidden="1" x14ac:dyDescent="0.25">
      <c r="A52" s="13" t="s">
        <v>58</v>
      </c>
      <c r="B52" s="14"/>
      <c r="C52" s="15"/>
      <c r="D52" s="16">
        <f>[1]Monthly!CE52</f>
        <v>0</v>
      </c>
      <c r="E52" s="16">
        <f>[1]Fiscal!H50</f>
        <v>0</v>
      </c>
      <c r="F52" s="16">
        <f>[1]Monthly!BS52</f>
        <v>0</v>
      </c>
      <c r="G52" s="16">
        <f>[1]Monthly!BG52</f>
        <v>50</v>
      </c>
      <c r="H52" s="18">
        <f t="shared" si="1"/>
        <v>-1</v>
      </c>
    </row>
    <row r="53" spans="1:8" x14ac:dyDescent="0.25">
      <c r="A53" s="13" t="s">
        <v>59</v>
      </c>
      <c r="B53" s="14"/>
      <c r="C53" s="15"/>
      <c r="D53" s="16">
        <f>[1]Monthly!CE53</f>
        <v>68</v>
      </c>
      <c r="E53" s="16">
        <f>[1]Fiscal!H53</f>
        <v>818</v>
      </c>
      <c r="F53" s="16">
        <f>[1]Monthly!BS53</f>
        <v>106</v>
      </c>
      <c r="G53" s="16">
        <f>[1]Monthly!BG53</f>
        <v>91</v>
      </c>
      <c r="H53" s="18">
        <f t="shared" si="1"/>
        <v>-0.25274725274725274</v>
      </c>
    </row>
    <row r="54" spans="1:8" hidden="1" x14ac:dyDescent="0.25">
      <c r="A54" s="19" t="s">
        <v>60</v>
      </c>
      <c r="B54" s="28"/>
      <c r="C54" s="29"/>
      <c r="D54" s="16">
        <f>[1]Monthly!CE55</f>
        <v>0</v>
      </c>
      <c r="E54" s="16">
        <f>[1]Fiscal!H52</f>
        <v>0</v>
      </c>
      <c r="F54" s="16">
        <f>[1]Monthly!BSI55</f>
        <v>0</v>
      </c>
      <c r="G54" s="16">
        <f>[1]Monthly!BGJ55</f>
        <v>0</v>
      </c>
      <c r="H54" s="18" t="e">
        <f t="shared" si="1"/>
        <v>#DIV/0!</v>
      </c>
    </row>
    <row r="55" spans="1:8" x14ac:dyDescent="0.25">
      <c r="A55" s="19" t="s">
        <v>61</v>
      </c>
      <c r="B55" s="28"/>
      <c r="C55" s="29"/>
      <c r="D55" s="16">
        <f>[1]Monthly!CE54</f>
        <v>303</v>
      </c>
      <c r="E55" s="16">
        <f>[1]Fiscal!H54</f>
        <v>679</v>
      </c>
      <c r="F55" s="16">
        <f>[1]Monthly!BS54</f>
        <v>0</v>
      </c>
      <c r="G55" s="16">
        <f>[1]Monthly!BG54</f>
        <v>0</v>
      </c>
      <c r="H55" s="18"/>
    </row>
    <row r="56" spans="1:8" x14ac:dyDescent="0.25">
      <c r="A56" s="13" t="s">
        <v>62</v>
      </c>
      <c r="B56" s="14"/>
      <c r="C56" s="15"/>
      <c r="D56" s="16">
        <f>[1]Monthly!CE56</f>
        <v>0</v>
      </c>
      <c r="E56" s="16">
        <f>[1]Fiscal!H56</f>
        <v>21</v>
      </c>
      <c r="F56" s="16">
        <f>[1]Monthly!BS56</f>
        <v>16</v>
      </c>
      <c r="G56" s="16">
        <f>[1]Monthly!BG56</f>
        <v>2</v>
      </c>
      <c r="H56" s="18">
        <f t="shared" si="1"/>
        <v>-1</v>
      </c>
    </row>
    <row r="57" spans="1:8" x14ac:dyDescent="0.25">
      <c r="A57" s="13" t="s">
        <v>63</v>
      </c>
      <c r="B57" s="14"/>
      <c r="C57" s="15"/>
      <c r="D57" s="16">
        <f>[1]Monthly!CE57</f>
        <v>8</v>
      </c>
      <c r="E57" s="16">
        <f>[1]Fiscal!H57</f>
        <v>63</v>
      </c>
      <c r="F57" s="16">
        <f>[1]Monthly!BS57</f>
        <v>1</v>
      </c>
      <c r="G57" s="16">
        <f>[1]Monthly!BG57</f>
        <v>4</v>
      </c>
      <c r="H57" s="18">
        <f t="shared" si="1"/>
        <v>1</v>
      </c>
    </row>
    <row r="58" spans="1:8" hidden="1" x14ac:dyDescent="0.25">
      <c r="A58" s="19" t="s">
        <v>64</v>
      </c>
      <c r="B58" s="28"/>
      <c r="C58" s="29"/>
      <c r="D58" s="16">
        <f>[1]Monthly!CE59</f>
        <v>0</v>
      </c>
      <c r="E58" s="16">
        <f>[1]Fiscal!H56</f>
        <v>21</v>
      </c>
      <c r="F58" s="16">
        <f>[1]Monthly!BSI59</f>
        <v>0</v>
      </c>
      <c r="G58" s="16">
        <f>[1]Monthly!BGJ59</f>
        <v>0</v>
      </c>
      <c r="H58" s="18" t="e">
        <f t="shared" si="1"/>
        <v>#DIV/0!</v>
      </c>
    </row>
    <row r="59" spans="1:8" hidden="1" x14ac:dyDescent="0.25">
      <c r="A59" s="19" t="s">
        <v>65</v>
      </c>
      <c r="B59" s="28"/>
      <c r="C59" s="29"/>
      <c r="D59" s="16">
        <f>[1]Monthly!CE60</f>
        <v>0</v>
      </c>
      <c r="E59" s="16">
        <f>[1]Fiscal!H57</f>
        <v>63</v>
      </c>
      <c r="F59" s="16">
        <f>[1]Monthly!BSI60</f>
        <v>0</v>
      </c>
      <c r="G59" s="16">
        <f>[1]Monthly!BGJ60</f>
        <v>0</v>
      </c>
      <c r="H59" s="18" t="e">
        <f t="shared" si="1"/>
        <v>#DIV/0!</v>
      </c>
    </row>
    <row r="60" spans="1:8" x14ac:dyDescent="0.25">
      <c r="A60" s="13" t="s">
        <v>66</v>
      </c>
      <c r="B60" s="14"/>
      <c r="C60" s="15"/>
      <c r="D60" s="16">
        <f>[1]Monthly!CE62</f>
        <v>1596</v>
      </c>
      <c r="E60" s="16">
        <f>[1]Fiscal!H62</f>
        <v>12051</v>
      </c>
      <c r="F60" s="16">
        <f>[1]Monthly!BS62</f>
        <v>937</v>
      </c>
      <c r="G60" s="16">
        <f>[1]Monthly!BG62</f>
        <v>0</v>
      </c>
      <c r="H60" s="18"/>
    </row>
    <row r="61" spans="1:8" x14ac:dyDescent="0.25">
      <c r="A61" s="13" t="s">
        <v>67</v>
      </c>
      <c r="B61" s="14"/>
      <c r="C61" s="15"/>
      <c r="D61" s="16">
        <f>[1]Monthly!CE63</f>
        <v>62</v>
      </c>
      <c r="E61" s="16">
        <f>[1]Fiscal!H63</f>
        <v>788</v>
      </c>
      <c r="F61" s="16">
        <f>[1]Monthly!BS63</f>
        <v>41</v>
      </c>
      <c r="G61" s="16">
        <f>[1]Monthly!BG63</f>
        <v>71</v>
      </c>
      <c r="H61" s="18">
        <f t="shared" si="1"/>
        <v>-0.12676056338028169</v>
      </c>
    </row>
    <row r="62" spans="1:8" x14ac:dyDescent="0.25">
      <c r="A62" s="13" t="s">
        <v>68</v>
      </c>
      <c r="B62" s="14"/>
      <c r="C62" s="15"/>
      <c r="D62" s="16">
        <f>[1]Monthly!CE64</f>
        <v>32</v>
      </c>
      <c r="E62" s="16">
        <f>[1]Fiscal!H64</f>
        <v>338</v>
      </c>
      <c r="F62" s="16">
        <f>[1]Monthly!BS64</f>
        <v>0</v>
      </c>
      <c r="G62" s="16">
        <f>[1]Monthly!BG64</f>
        <v>16</v>
      </c>
      <c r="H62" s="18">
        <f t="shared" si="1"/>
        <v>1</v>
      </c>
    </row>
    <row r="63" spans="1:8" x14ac:dyDescent="0.25">
      <c r="A63" s="13" t="s">
        <v>69</v>
      </c>
      <c r="B63" s="14"/>
      <c r="C63" s="15"/>
      <c r="D63" s="16">
        <f>[1]Monthly!CE65</f>
        <v>101</v>
      </c>
      <c r="E63" s="16">
        <f>[1]Fiscal!H65</f>
        <v>1131</v>
      </c>
      <c r="F63" s="16">
        <f>[1]Monthly!BS65</f>
        <v>198</v>
      </c>
      <c r="G63" s="16">
        <f>[1]Monthly!BG65</f>
        <v>8</v>
      </c>
      <c r="H63" s="18">
        <f t="shared" si="1"/>
        <v>11.625</v>
      </c>
    </row>
    <row r="64" spans="1:8" x14ac:dyDescent="0.25">
      <c r="A64" s="19"/>
      <c r="B64" s="20"/>
      <c r="C64" s="20" t="s">
        <v>26</v>
      </c>
      <c r="D64" s="22">
        <f>SUM(D23:D63)</f>
        <v>6076</v>
      </c>
      <c r="E64" s="22">
        <f>SUM(E23:E63)-637</f>
        <v>45157</v>
      </c>
      <c r="F64" s="22">
        <f>SUM(F23:F63)</f>
        <v>3370</v>
      </c>
      <c r="G64" s="22">
        <f>SUM(G23:G63)</f>
        <v>1877</v>
      </c>
      <c r="H64" s="18">
        <f t="shared" si="1"/>
        <v>2.2370804475226427</v>
      </c>
    </row>
    <row r="65" spans="1:8" x14ac:dyDescent="0.25">
      <c r="A65" s="35"/>
      <c r="B65" s="36"/>
      <c r="C65" s="36" t="s">
        <v>70</v>
      </c>
      <c r="D65" s="22">
        <f>SUM(D64,D19)</f>
        <v>66262</v>
      </c>
      <c r="E65" s="22">
        <f>SUM(E64,E19)</f>
        <v>566084</v>
      </c>
      <c r="F65" s="23">
        <f>SUM(F64,F19)</f>
        <v>39781</v>
      </c>
      <c r="G65" s="23">
        <f>SUM(G64,G19)</f>
        <v>42120</v>
      </c>
      <c r="H65" s="18">
        <f t="shared" si="1"/>
        <v>0.57317188983855649</v>
      </c>
    </row>
    <row r="66" spans="1:8" x14ac:dyDescent="0.25">
      <c r="A66" s="37"/>
      <c r="B66" s="37"/>
      <c r="C66" s="37"/>
      <c r="D66" s="37"/>
      <c r="E66" s="37"/>
      <c r="F66" s="38"/>
      <c r="G66" s="38"/>
      <c r="H66" s="37"/>
    </row>
    <row r="67" spans="1:8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9" t="s">
        <v>6</v>
      </c>
      <c r="H67" s="10" t="s">
        <v>7</v>
      </c>
    </row>
    <row r="68" spans="1:8" x14ac:dyDescent="0.25">
      <c r="A68" s="2" t="s">
        <v>71</v>
      </c>
      <c r="B68" s="4"/>
      <c r="C68" s="11"/>
      <c r="D68" s="8" t="s">
        <v>8</v>
      </c>
      <c r="E68" s="8" t="s">
        <v>9</v>
      </c>
      <c r="F68" s="9" t="s">
        <v>10</v>
      </c>
      <c r="G68" s="8">
        <v>2019</v>
      </c>
      <c r="H68" s="8" t="s">
        <v>11</v>
      </c>
    </row>
    <row r="69" spans="1:8" x14ac:dyDescent="0.25">
      <c r="A69" s="13" t="s">
        <v>72</v>
      </c>
      <c r="B69" s="14"/>
      <c r="C69" s="15"/>
      <c r="D69" s="39">
        <f>[1]Monthly!CE71</f>
        <v>6049</v>
      </c>
      <c r="E69" s="16">
        <f>[1]Fiscal!H71</f>
        <v>49873</v>
      </c>
      <c r="F69" s="16">
        <f>[1]Monthly!BS71</f>
        <v>5851</v>
      </c>
      <c r="G69" s="16">
        <f>[1]Monthly!BG71</f>
        <v>2690</v>
      </c>
      <c r="H69" s="18">
        <f t="shared" ref="H69:H77" si="2">(+D69-G69)/G69</f>
        <v>1.2486988847583642</v>
      </c>
    </row>
    <row r="70" spans="1:8" x14ac:dyDescent="0.25">
      <c r="A70" s="13" t="s">
        <v>73</v>
      </c>
      <c r="B70" s="14"/>
      <c r="C70" s="15"/>
      <c r="D70" s="39">
        <f>[1]Monthly!CE72</f>
        <v>379</v>
      </c>
      <c r="E70" s="16">
        <f>[1]Fiscal!H72</f>
        <v>1359</v>
      </c>
      <c r="F70" s="16">
        <f>[1]Monthly!BS72</f>
        <v>36</v>
      </c>
      <c r="G70" s="16">
        <f>[1]Monthly!BG72</f>
        <v>30</v>
      </c>
      <c r="H70" s="18">
        <f t="shared" si="2"/>
        <v>11.633333333333333</v>
      </c>
    </row>
    <row r="71" spans="1:8" x14ac:dyDescent="0.25">
      <c r="A71" s="13" t="s">
        <v>74</v>
      </c>
      <c r="B71" s="14"/>
      <c r="C71" s="15"/>
      <c r="D71" s="39">
        <f>[1]Monthly!CE73</f>
        <v>216</v>
      </c>
      <c r="E71" s="16">
        <f>[1]Fiscal!H73</f>
        <v>1568</v>
      </c>
      <c r="F71" s="16">
        <f>[1]Monthly!BS73</f>
        <v>171</v>
      </c>
      <c r="G71" s="16">
        <f>[1]Monthly!BG73</f>
        <v>89</v>
      </c>
      <c r="H71" s="18">
        <f t="shared" si="2"/>
        <v>1.4269662921348314</v>
      </c>
    </row>
    <row r="72" spans="1:8" x14ac:dyDescent="0.25">
      <c r="A72" s="13" t="s">
        <v>75</v>
      </c>
      <c r="B72" s="14"/>
      <c r="C72" s="15"/>
      <c r="D72" s="39">
        <f>[1]Monthly!CE74</f>
        <v>254</v>
      </c>
      <c r="E72" s="16">
        <f>[1]Fiscal!H74</f>
        <v>1679</v>
      </c>
      <c r="F72" s="16">
        <f>[1]Monthly!BS74</f>
        <v>206</v>
      </c>
      <c r="G72" s="16">
        <f>[1]Monthly!BG74</f>
        <v>81</v>
      </c>
      <c r="H72" s="18">
        <f t="shared" si="2"/>
        <v>2.1358024691358026</v>
      </c>
    </row>
    <row r="73" spans="1:8" x14ac:dyDescent="0.25">
      <c r="A73" s="13" t="s">
        <v>76</v>
      </c>
      <c r="B73" s="14"/>
      <c r="C73" s="15"/>
      <c r="D73" s="39">
        <f>[1]Monthly!CE75</f>
        <v>29</v>
      </c>
      <c r="E73" s="16">
        <f>[1]Fiscal!H75</f>
        <v>258</v>
      </c>
      <c r="F73" s="16">
        <f>[1]Monthly!BS75</f>
        <v>13</v>
      </c>
      <c r="G73" s="16">
        <f>[1]Monthly!BG75</f>
        <v>7</v>
      </c>
      <c r="H73" s="18">
        <f t="shared" si="2"/>
        <v>3.1428571428571428</v>
      </c>
    </row>
    <row r="74" spans="1:8" x14ac:dyDescent="0.25">
      <c r="A74" s="13" t="s">
        <v>77</v>
      </c>
      <c r="B74" s="14"/>
      <c r="C74" s="15"/>
      <c r="D74" s="39">
        <f>[1]Monthly!CE76</f>
        <v>219</v>
      </c>
      <c r="E74" s="16">
        <f>[1]Fiscal!H76</f>
        <v>839</v>
      </c>
      <c r="F74" s="16">
        <f>[1]Monthly!BS76</f>
        <v>39</v>
      </c>
      <c r="G74" s="16">
        <f>[1]Monthly!BG76</f>
        <v>18</v>
      </c>
      <c r="H74" s="18">
        <f t="shared" si="2"/>
        <v>11.166666666666666</v>
      </c>
    </row>
    <row r="75" spans="1:8" x14ac:dyDescent="0.25">
      <c r="A75" s="13" t="s">
        <v>78</v>
      </c>
      <c r="B75" s="14"/>
      <c r="C75" s="15"/>
      <c r="D75" s="39">
        <f>[1]Monthly!CE77</f>
        <v>80</v>
      </c>
      <c r="E75" s="16">
        <f>[1]Fiscal!H77</f>
        <v>642</v>
      </c>
      <c r="F75" s="16">
        <f>[1]Monthly!BS77</f>
        <v>66</v>
      </c>
      <c r="G75" s="16">
        <f>[1]Monthly!BG77</f>
        <v>41</v>
      </c>
      <c r="H75" s="18">
        <f t="shared" si="2"/>
        <v>0.95121951219512191</v>
      </c>
    </row>
    <row r="76" spans="1:8" x14ac:dyDescent="0.25">
      <c r="A76" s="13" t="s">
        <v>79</v>
      </c>
      <c r="B76" s="14"/>
      <c r="C76" s="15"/>
      <c r="D76" s="39">
        <f>[1]Monthly!CE78</f>
        <v>3</v>
      </c>
      <c r="E76" s="16">
        <f>[1]Fiscal!H78</f>
        <v>5</v>
      </c>
      <c r="F76" s="16">
        <f>[1]Monthly!BS78</f>
        <v>0</v>
      </c>
      <c r="G76" s="16">
        <f>[1]Monthly!BG78</f>
        <v>3</v>
      </c>
      <c r="H76" s="18">
        <f t="shared" si="2"/>
        <v>0</v>
      </c>
    </row>
    <row r="77" spans="1:8" x14ac:dyDescent="0.25">
      <c r="A77" s="35"/>
      <c r="B77" s="40"/>
      <c r="C77" s="41" t="s">
        <v>26</v>
      </c>
      <c r="D77" s="22">
        <f>SUM(D69:D76)</f>
        <v>7229</v>
      </c>
      <c r="E77" s="22">
        <f>SUM(E69:E76)</f>
        <v>56223</v>
      </c>
      <c r="F77" s="22">
        <f>SUM(F69:F76)</f>
        <v>6382</v>
      </c>
      <c r="G77" s="22">
        <f>SUM(G69:G76)</f>
        <v>2959</v>
      </c>
      <c r="H77" s="18">
        <f t="shared" si="2"/>
        <v>1.4430550861777627</v>
      </c>
    </row>
    <row r="78" spans="1:8" x14ac:dyDescent="0.25">
      <c r="A78" s="4"/>
      <c r="B78" s="4"/>
      <c r="C78" s="11"/>
      <c r="D78" s="25"/>
      <c r="E78" s="25"/>
      <c r="F78" s="25"/>
      <c r="G78" s="25"/>
      <c r="H78" s="42"/>
    </row>
    <row r="79" spans="1:8" x14ac:dyDescent="0.25">
      <c r="A79" s="2" t="s">
        <v>80</v>
      </c>
      <c r="B79" s="4"/>
      <c r="C79" s="11"/>
      <c r="D79" s="8"/>
      <c r="E79" s="8"/>
      <c r="F79" s="9"/>
      <c r="G79" s="9"/>
      <c r="H79" s="8"/>
    </row>
    <row r="80" spans="1:8" x14ac:dyDescent="0.25">
      <c r="A80" s="13" t="s">
        <v>72</v>
      </c>
      <c r="B80" s="14"/>
      <c r="C80" s="15"/>
      <c r="D80" s="16">
        <f>[1]Monthly!CE80</f>
        <v>7024</v>
      </c>
      <c r="E80" s="16">
        <f>[1]Fiscal!H80</f>
        <v>52341</v>
      </c>
      <c r="F80" s="16">
        <f>[1]Monthly!BS80</f>
        <v>6926</v>
      </c>
      <c r="G80" s="16">
        <f>[1]Monthly!BG80</f>
        <v>3257</v>
      </c>
      <c r="H80" s="18">
        <f t="shared" ref="H80:H88" si="3">(+D80-G80)/G80</f>
        <v>1.1565858151673318</v>
      </c>
    </row>
    <row r="81" spans="1:8" x14ac:dyDescent="0.25">
      <c r="A81" s="13" t="s">
        <v>73</v>
      </c>
      <c r="B81" s="14"/>
      <c r="C81" s="15"/>
      <c r="D81" s="16">
        <f>[1]Monthly!CE81</f>
        <v>96</v>
      </c>
      <c r="E81" s="16">
        <f>[1]Fiscal!H81</f>
        <v>776</v>
      </c>
      <c r="F81" s="16">
        <f>[1]Monthly!BS81</f>
        <v>100</v>
      </c>
      <c r="G81" s="16">
        <f>[1]Monthly!BG81</f>
        <v>40</v>
      </c>
      <c r="H81" s="18">
        <f t="shared" si="3"/>
        <v>1.4</v>
      </c>
    </row>
    <row r="82" spans="1:8" x14ac:dyDescent="0.25">
      <c r="A82" s="13" t="s">
        <v>74</v>
      </c>
      <c r="B82" s="14"/>
      <c r="C82" s="15"/>
      <c r="D82" s="16">
        <f>[1]Monthly!CE82</f>
        <v>466</v>
      </c>
      <c r="E82" s="16">
        <f>[1]Fiscal!H82</f>
        <v>1681</v>
      </c>
      <c r="F82" s="16">
        <f>[1]Monthly!BS82</f>
        <v>94</v>
      </c>
      <c r="G82" s="16">
        <f>[1]Monthly!BG82</f>
        <v>54</v>
      </c>
      <c r="H82" s="18">
        <f t="shared" si="3"/>
        <v>7.6296296296296298</v>
      </c>
    </row>
    <row r="83" spans="1:8" x14ac:dyDescent="0.25">
      <c r="A83" s="13" t="s">
        <v>75</v>
      </c>
      <c r="B83" s="14"/>
      <c r="C83" s="15"/>
      <c r="D83" s="16">
        <f>[1]Monthly!CE83</f>
        <v>251</v>
      </c>
      <c r="E83" s="16">
        <f>[1]Fiscal!H83</f>
        <v>1426</v>
      </c>
      <c r="F83" s="16">
        <f>[1]Monthly!BS83</f>
        <v>254</v>
      </c>
      <c r="G83" s="16">
        <f>[1]Monthly!BG83</f>
        <v>94</v>
      </c>
      <c r="H83" s="18">
        <f t="shared" si="3"/>
        <v>1.6702127659574468</v>
      </c>
    </row>
    <row r="84" spans="1:8" x14ac:dyDescent="0.25">
      <c r="A84" s="13" t="s">
        <v>76</v>
      </c>
      <c r="B84" s="14"/>
      <c r="C84" s="15"/>
      <c r="D84" s="16">
        <f>[1]Monthly!CE84</f>
        <v>144</v>
      </c>
      <c r="E84" s="16">
        <f>[1]Fiscal!H84</f>
        <v>436</v>
      </c>
      <c r="F84" s="16">
        <f>[1]Monthly!BS84</f>
        <v>9</v>
      </c>
      <c r="G84" s="16">
        <f>[1]Monthly!BG84</f>
        <v>18</v>
      </c>
      <c r="H84" s="18">
        <f t="shared" si="3"/>
        <v>7</v>
      </c>
    </row>
    <row r="85" spans="1:8" x14ac:dyDescent="0.25">
      <c r="A85" s="13" t="s">
        <v>77</v>
      </c>
      <c r="B85" s="14"/>
      <c r="C85" s="15"/>
      <c r="D85" s="16">
        <f>[1]Monthly!CE85</f>
        <v>116</v>
      </c>
      <c r="E85" s="16">
        <f>[1]Fiscal!H85</f>
        <v>809</v>
      </c>
      <c r="F85" s="16">
        <f>[1]Monthly!BS85</f>
        <v>87</v>
      </c>
      <c r="G85" s="16">
        <f>[1]Monthly!BG85</f>
        <v>76</v>
      </c>
      <c r="H85" s="18">
        <f t="shared" si="3"/>
        <v>0.52631578947368418</v>
      </c>
    </row>
    <row r="86" spans="1:8" x14ac:dyDescent="0.25">
      <c r="A86" s="13" t="s">
        <v>78</v>
      </c>
      <c r="B86" s="14"/>
      <c r="C86" s="15"/>
      <c r="D86" s="16">
        <f>[1]Monthly!CE86</f>
        <v>143</v>
      </c>
      <c r="E86" s="16">
        <f>[1]Fiscal!H86</f>
        <v>603</v>
      </c>
      <c r="F86" s="16">
        <f>[1]Monthly!BS86</f>
        <v>32</v>
      </c>
      <c r="G86" s="16">
        <f>[1]Monthly!BG86</f>
        <v>20</v>
      </c>
      <c r="H86" s="18">
        <f t="shared" si="3"/>
        <v>6.15</v>
      </c>
    </row>
    <row r="87" spans="1:8" x14ac:dyDescent="0.25">
      <c r="A87" s="13" t="s">
        <v>79</v>
      </c>
      <c r="B87" s="14"/>
      <c r="C87" s="15"/>
      <c r="D87" s="16">
        <f>[1]Monthly!CE87</f>
        <v>0</v>
      </c>
      <c r="E87" s="16">
        <f>[1]Fiscal!H87</f>
        <v>0</v>
      </c>
      <c r="F87" s="16">
        <f>[1]Monthly!BS87</f>
        <v>0</v>
      </c>
      <c r="G87" s="16">
        <f>[1]Monthly!BG87</f>
        <v>12</v>
      </c>
      <c r="H87" s="18">
        <f t="shared" si="3"/>
        <v>-1</v>
      </c>
    </row>
    <row r="88" spans="1:8" x14ac:dyDescent="0.25">
      <c r="A88" s="35"/>
      <c r="B88" s="40"/>
      <c r="C88" s="41" t="s">
        <v>26</v>
      </c>
      <c r="D88" s="22">
        <f>SUM(D80:D87)</f>
        <v>8240</v>
      </c>
      <c r="E88" s="22">
        <f>SUM(E80:E87)</f>
        <v>58072</v>
      </c>
      <c r="F88" s="22">
        <f>SUM(F80:F87)</f>
        <v>7502</v>
      </c>
      <c r="G88" s="22">
        <f>SUM(G80:G87)</f>
        <v>3571</v>
      </c>
      <c r="H88" s="18">
        <f t="shared" si="3"/>
        <v>1.3074768972276674</v>
      </c>
    </row>
    <row r="89" spans="1:8" x14ac:dyDescent="0.25">
      <c r="A89" s="4"/>
      <c r="B89" s="4"/>
      <c r="C89" s="11"/>
      <c r="D89" s="25"/>
      <c r="E89" s="25"/>
      <c r="F89" s="25"/>
      <c r="G89" s="25"/>
      <c r="H89" s="12"/>
    </row>
    <row r="90" spans="1:8" x14ac:dyDescent="0.25">
      <c r="A90" s="43" t="s">
        <v>81</v>
      </c>
      <c r="B90" s="14"/>
      <c r="C90" s="15"/>
      <c r="D90" s="16">
        <f>[1]Monthly!CE88</f>
        <v>10370</v>
      </c>
      <c r="E90" s="16">
        <f>[1]Fiscal!H88</f>
        <v>92059</v>
      </c>
      <c r="F90" s="16">
        <f>[1]Monthly!BS88</f>
        <v>14395</v>
      </c>
      <c r="G90" s="16">
        <f>[1]Monthly!BG88</f>
        <v>6430</v>
      </c>
      <c r="H90" s="18">
        <f>(+D90-G90)/G90</f>
        <v>0.61275272161741834</v>
      </c>
    </row>
    <row r="91" spans="1:8" x14ac:dyDescent="0.25">
      <c r="A91" s="2"/>
      <c r="B91" s="4"/>
      <c r="C91" s="11"/>
      <c r="D91" s="25"/>
      <c r="E91" s="25"/>
      <c r="F91" s="25"/>
      <c r="G91" s="25"/>
      <c r="H91" s="42"/>
    </row>
    <row r="92" spans="1:8" x14ac:dyDescent="0.25">
      <c r="A92" s="2" t="s">
        <v>82</v>
      </c>
      <c r="B92" s="4"/>
      <c r="C92" s="11"/>
      <c r="D92" s="25"/>
      <c r="E92" s="44"/>
      <c r="F92" s="25"/>
      <c r="G92" s="25"/>
      <c r="H92" s="42"/>
    </row>
    <row r="93" spans="1:8" x14ac:dyDescent="0.25">
      <c r="A93" s="43" t="s">
        <v>83</v>
      </c>
      <c r="B93" s="14"/>
      <c r="C93" s="15"/>
      <c r="D93" s="39">
        <f>[1]Monthly!CE91</f>
        <v>34</v>
      </c>
      <c r="E93" s="39">
        <f>[1]Fiscal!H91</f>
        <v>195</v>
      </c>
      <c r="F93" s="16">
        <f>[1]Monthly!BS91</f>
        <v>24</v>
      </c>
      <c r="G93" s="16">
        <f>[1]Monthly!BG91</f>
        <v>30</v>
      </c>
      <c r="H93" s="18">
        <f t="shared" ref="H93:H102" si="4">(+D93-G93)/G93</f>
        <v>0.13333333333333333</v>
      </c>
    </row>
    <row r="94" spans="1:8" x14ac:dyDescent="0.25">
      <c r="A94" s="45" t="s">
        <v>84</v>
      </c>
      <c r="B94" s="46"/>
      <c r="C94" s="47"/>
      <c r="D94" s="39">
        <f>[1]Monthly!CE92</f>
        <v>71</v>
      </c>
      <c r="E94" s="39">
        <f>[1]Fiscal!H92</f>
        <v>450</v>
      </c>
      <c r="F94" s="16">
        <f>[1]Monthly!BS92</f>
        <v>38</v>
      </c>
      <c r="G94" s="16">
        <f>[1]Monthly!BG92</f>
        <v>23</v>
      </c>
      <c r="H94" s="18">
        <f t="shared" si="4"/>
        <v>2.0869565217391304</v>
      </c>
    </row>
    <row r="95" spans="1:8" x14ac:dyDescent="0.25">
      <c r="A95" s="45" t="s">
        <v>85</v>
      </c>
      <c r="B95" s="46"/>
      <c r="C95" s="47"/>
      <c r="D95" s="39">
        <f>[1]Monthly!CE93</f>
        <v>0</v>
      </c>
      <c r="E95" s="39">
        <f>[1]Fiscal!H93</f>
        <v>3</v>
      </c>
      <c r="F95" s="16">
        <f>[1]Monthly!BS93</f>
        <v>0</v>
      </c>
      <c r="G95" s="16">
        <f>[1]Monthly!BG93</f>
        <v>0</v>
      </c>
      <c r="H95" s="18"/>
    </row>
    <row r="96" spans="1:8" x14ac:dyDescent="0.25">
      <c r="A96" s="35" t="s">
        <v>86</v>
      </c>
      <c r="B96" s="46"/>
      <c r="C96" s="47"/>
      <c r="D96" s="39">
        <f>[1]Monthly!CE94</f>
        <v>1</v>
      </c>
      <c r="E96" s="39">
        <f>[1]Fiscal!H94</f>
        <v>2</v>
      </c>
      <c r="F96" s="16">
        <f>[1]Monthly!BS94</f>
        <v>1</v>
      </c>
      <c r="G96" s="16">
        <f>[1]Monthly!BG94</f>
        <v>1</v>
      </c>
      <c r="H96" s="18">
        <f t="shared" si="4"/>
        <v>0</v>
      </c>
    </row>
    <row r="97" spans="1:8" x14ac:dyDescent="0.25">
      <c r="A97" s="19"/>
      <c r="B97" s="30"/>
      <c r="C97" s="48" t="s">
        <v>26</v>
      </c>
      <c r="D97" s="22">
        <f>SUM(D93:D96)</f>
        <v>106</v>
      </c>
      <c r="E97" s="22">
        <f>SUM(E93:E96)</f>
        <v>650</v>
      </c>
      <c r="F97" s="22">
        <f>SUM(F93:F96)</f>
        <v>63</v>
      </c>
      <c r="G97" s="22">
        <f>SUM(G93:G96)</f>
        <v>54</v>
      </c>
      <c r="H97" s="18">
        <f t="shared" si="4"/>
        <v>0.96296296296296291</v>
      </c>
    </row>
    <row r="98" spans="1:8" x14ac:dyDescent="0.25">
      <c r="A98" s="43" t="s">
        <v>87</v>
      </c>
      <c r="B98" s="32"/>
      <c r="C98" s="15"/>
      <c r="D98" s="39">
        <f>[1]Monthly!CE95</f>
        <v>24</v>
      </c>
      <c r="E98" s="39">
        <f>[1]Fiscal!H96</f>
        <v>353</v>
      </c>
      <c r="F98" s="16">
        <f>[1]Monthly!BS95</f>
        <v>13</v>
      </c>
      <c r="G98" s="16">
        <f>[1]Monthly!BG95</f>
        <v>5</v>
      </c>
      <c r="H98" s="18">
        <f t="shared" si="4"/>
        <v>3.8</v>
      </c>
    </row>
    <row r="99" spans="1:8" x14ac:dyDescent="0.25">
      <c r="A99" s="45" t="s">
        <v>84</v>
      </c>
      <c r="B99" s="40"/>
      <c r="C99" s="47"/>
      <c r="D99" s="39">
        <f>[1]Monthly!CE96</f>
        <v>45</v>
      </c>
      <c r="E99" s="39">
        <f>[1]Fiscal!H97</f>
        <v>16</v>
      </c>
      <c r="F99" s="16">
        <f>[1]Monthly!BS96</f>
        <v>29</v>
      </c>
      <c r="G99" s="16">
        <f>[1]Monthly!BG96</f>
        <v>30</v>
      </c>
      <c r="H99" s="18">
        <f t="shared" si="4"/>
        <v>0.5</v>
      </c>
    </row>
    <row r="100" spans="1:8" x14ac:dyDescent="0.25">
      <c r="A100" s="45" t="s">
        <v>85</v>
      </c>
      <c r="B100" s="46"/>
      <c r="C100" s="47"/>
      <c r="D100" s="39">
        <f>[1]Monthly!CE97</f>
        <v>2</v>
      </c>
      <c r="E100" s="39">
        <f>[1]Fiscal!H98</f>
        <v>30</v>
      </c>
      <c r="F100" s="16">
        <f>[1]Monthly!BS97</f>
        <v>4</v>
      </c>
      <c r="G100" s="16">
        <f>[1]Monthly!BG97</f>
        <v>1</v>
      </c>
      <c r="H100" s="18">
        <f t="shared" si="4"/>
        <v>1</v>
      </c>
    </row>
    <row r="101" spans="1:8" x14ac:dyDescent="0.25">
      <c r="A101" s="45" t="s">
        <v>86</v>
      </c>
      <c r="B101" s="46"/>
      <c r="C101" s="47"/>
      <c r="D101" s="39">
        <f>[1]Monthly!CE98</f>
        <v>5</v>
      </c>
      <c r="E101" s="39">
        <f>[1]Fiscal!H99</f>
        <v>0</v>
      </c>
      <c r="F101" s="16">
        <f>[1]Monthly!BS98</f>
        <v>2</v>
      </c>
      <c r="G101" s="16">
        <f>[1]Monthly!BG98</f>
        <v>2</v>
      </c>
      <c r="H101" s="18">
        <f t="shared" si="4"/>
        <v>1.5</v>
      </c>
    </row>
    <row r="102" spans="1:8" x14ac:dyDescent="0.25">
      <c r="A102" s="35"/>
      <c r="B102" s="46"/>
      <c r="C102" s="41" t="s">
        <v>26</v>
      </c>
      <c r="D102" s="22">
        <f>SUM(D98:D101)</f>
        <v>76</v>
      </c>
      <c r="E102" s="22">
        <f>SUM(E98:E101)</f>
        <v>399</v>
      </c>
      <c r="F102" s="22">
        <f>SUM(F98:F101)</f>
        <v>48</v>
      </c>
      <c r="G102" s="22">
        <f>SUM(G98:G101)</f>
        <v>38</v>
      </c>
      <c r="H102" s="18">
        <f t="shared" si="4"/>
        <v>1</v>
      </c>
    </row>
    <row r="103" spans="1:8" x14ac:dyDescent="0.25">
      <c r="A103" s="4"/>
      <c r="B103" s="4"/>
      <c r="C103" s="11"/>
      <c r="D103" s="25"/>
      <c r="E103" s="25"/>
      <c r="F103" s="25"/>
      <c r="G103" s="25"/>
      <c r="H103" s="12"/>
    </row>
    <row r="104" spans="1:8" x14ac:dyDescent="0.25">
      <c r="A104" s="2" t="s">
        <v>88</v>
      </c>
      <c r="B104" s="4"/>
      <c r="C104" s="11"/>
      <c r="D104" s="25"/>
      <c r="E104" s="44"/>
      <c r="F104" s="25"/>
      <c r="G104" s="25"/>
      <c r="H104" s="12"/>
    </row>
    <row r="105" spans="1:8" x14ac:dyDescent="0.25">
      <c r="A105" s="13" t="s">
        <v>89</v>
      </c>
      <c r="B105" s="14"/>
      <c r="C105" s="15"/>
      <c r="D105" s="16">
        <f>[1]Monthly!CE101</f>
        <v>446</v>
      </c>
      <c r="E105" s="39">
        <f>[1]Fiscal!H101</f>
        <v>1556</v>
      </c>
      <c r="F105" s="16">
        <f>[1]Monthly!BS101</f>
        <v>0</v>
      </c>
      <c r="G105" s="16">
        <f>[1]Monthly!BG101</f>
        <v>1024</v>
      </c>
      <c r="H105" s="18">
        <f t="shared" ref="H105:H118" si="5">(+D105-G105)/G105</f>
        <v>-0.564453125</v>
      </c>
    </row>
    <row r="106" spans="1:8" x14ac:dyDescent="0.25">
      <c r="A106" s="35" t="s">
        <v>90</v>
      </c>
      <c r="B106" s="40"/>
      <c r="C106" s="47"/>
      <c r="D106" s="16">
        <f>[1]Monthly!CE102</f>
        <v>775</v>
      </c>
      <c r="E106" s="39">
        <f>[1]Fiscal!H102</f>
        <v>6595</v>
      </c>
      <c r="F106" s="16">
        <f>[1]Monthly!BS102</f>
        <v>0</v>
      </c>
      <c r="G106" s="16">
        <f>[1]Monthly!BG102</f>
        <v>439</v>
      </c>
      <c r="H106" s="18">
        <f t="shared" si="5"/>
        <v>0.76537585421412302</v>
      </c>
    </row>
    <row r="107" spans="1:8" x14ac:dyDescent="0.25">
      <c r="A107" s="35" t="s">
        <v>91</v>
      </c>
      <c r="B107" s="40"/>
      <c r="C107" s="47"/>
      <c r="D107" s="16">
        <f>[1]Monthly!CE103</f>
        <v>0</v>
      </c>
      <c r="E107" s="39">
        <f>[1]Fiscal!H103</f>
        <v>0</v>
      </c>
      <c r="F107" s="16">
        <f>[1]Monthly!BS103</f>
        <v>0</v>
      </c>
      <c r="G107" s="16">
        <f>[1]Monthly!BG103</f>
        <v>63</v>
      </c>
      <c r="H107" s="18">
        <f t="shared" si="5"/>
        <v>-1</v>
      </c>
    </row>
    <row r="108" spans="1:8" x14ac:dyDescent="0.25">
      <c r="A108" s="35" t="s">
        <v>92</v>
      </c>
      <c r="B108" s="40"/>
      <c r="C108" s="47"/>
      <c r="D108" s="16">
        <f>[1]Monthly!CE104</f>
        <v>39</v>
      </c>
      <c r="E108" s="39">
        <f>[1]Fiscal!H104</f>
        <v>441</v>
      </c>
      <c r="F108" s="16">
        <f>[1]Monthly!BS104</f>
        <v>0</v>
      </c>
      <c r="G108" s="16">
        <f>[1]Monthly!BG104</f>
        <v>69</v>
      </c>
      <c r="H108" s="18">
        <f t="shared" si="5"/>
        <v>-0.43478260869565216</v>
      </c>
    </row>
    <row r="109" spans="1:8" x14ac:dyDescent="0.25">
      <c r="A109" s="35" t="s">
        <v>93</v>
      </c>
      <c r="B109" s="40"/>
      <c r="C109" s="47"/>
      <c r="D109" s="16">
        <f>[1]Monthly!CE105</f>
        <v>0</v>
      </c>
      <c r="E109" s="39">
        <f>[1]Fiscal!H105</f>
        <v>0</v>
      </c>
      <c r="F109" s="16">
        <f>[1]Monthly!BS105</f>
        <v>0</v>
      </c>
      <c r="G109" s="16">
        <f>[1]Monthly!BG105</f>
        <v>93</v>
      </c>
      <c r="H109" s="18">
        <f t="shared" si="5"/>
        <v>-1</v>
      </c>
    </row>
    <row r="110" spans="1:8" x14ac:dyDescent="0.25">
      <c r="A110" s="35" t="s">
        <v>94</v>
      </c>
      <c r="B110" s="40"/>
      <c r="C110" s="47"/>
      <c r="D110" s="16">
        <f>[1]Monthly!CE106</f>
        <v>71476</v>
      </c>
      <c r="E110" s="39">
        <f>[1]Fiscal!H106</f>
        <v>279184</v>
      </c>
      <c r="F110" s="16">
        <f>[1]Monthly!BS106</f>
        <v>0</v>
      </c>
      <c r="G110" s="16">
        <f>[1]Monthly!BG106</f>
        <v>13683</v>
      </c>
      <c r="H110" s="18">
        <f t="shared" si="5"/>
        <v>4.2237082511145214</v>
      </c>
    </row>
    <row r="111" spans="1:8" x14ac:dyDescent="0.25">
      <c r="A111" s="35" t="s">
        <v>95</v>
      </c>
      <c r="B111" s="40"/>
      <c r="C111" s="47"/>
      <c r="D111" s="16">
        <f>[1]Monthly!CE107</f>
        <v>3</v>
      </c>
      <c r="E111" s="39">
        <f>[1]Fiscal!H107</f>
        <v>27</v>
      </c>
      <c r="F111" s="16">
        <f>[1]Monthly!BS107</f>
        <v>0</v>
      </c>
      <c r="G111" s="16">
        <f>[1]Monthly!BG107</f>
        <v>0</v>
      </c>
      <c r="H111" s="18"/>
    </row>
    <row r="112" spans="1:8" x14ac:dyDescent="0.25">
      <c r="A112" s="35" t="s">
        <v>96</v>
      </c>
      <c r="B112" s="40"/>
      <c r="C112" s="47"/>
      <c r="D112" s="16">
        <f>[1]Monthly!CE108</f>
        <v>6</v>
      </c>
      <c r="E112" s="39">
        <f>[1]Fiscal!H108</f>
        <v>23</v>
      </c>
      <c r="F112" s="16">
        <f>[1]Monthly!BS108</f>
        <v>5</v>
      </c>
      <c r="G112" s="16">
        <f>[1]Monthly!BG108</f>
        <v>0</v>
      </c>
      <c r="H112" s="18"/>
    </row>
    <row r="113" spans="1:8" x14ac:dyDescent="0.25">
      <c r="A113" s="35" t="s">
        <v>97</v>
      </c>
      <c r="B113" s="40"/>
      <c r="C113" s="47"/>
      <c r="D113" s="16">
        <f>[1]Monthly!CE109</f>
        <v>21</v>
      </c>
      <c r="E113" s="39">
        <f>[1]Fiscal!H109</f>
        <v>141</v>
      </c>
      <c r="F113" s="16">
        <f>[1]Monthly!BS109</f>
        <v>3</v>
      </c>
      <c r="G113" s="16">
        <f>[1]Monthly!BG109</f>
        <v>16</v>
      </c>
      <c r="H113" s="18">
        <f t="shared" si="5"/>
        <v>0.3125</v>
      </c>
    </row>
    <row r="114" spans="1:8" x14ac:dyDescent="0.25">
      <c r="A114" s="35" t="s">
        <v>76</v>
      </c>
      <c r="B114" s="40"/>
      <c r="C114" s="47"/>
      <c r="D114" s="16">
        <f>[1]Monthly!CE110</f>
        <v>0</v>
      </c>
      <c r="E114" s="39">
        <f>[1]Fiscal!H110</f>
        <v>6</v>
      </c>
      <c r="F114" s="16">
        <f>[1]Monthly!BS110</f>
        <v>1</v>
      </c>
      <c r="G114" s="16">
        <f>[1]Monthly!BG110</f>
        <v>0</v>
      </c>
      <c r="H114" s="18"/>
    </row>
    <row r="115" spans="1:8" x14ac:dyDescent="0.25">
      <c r="A115" s="35" t="s">
        <v>77</v>
      </c>
      <c r="B115" s="40"/>
      <c r="C115" s="47"/>
      <c r="D115" s="16">
        <f>[1]Monthly!CE111</f>
        <v>7</v>
      </c>
      <c r="E115" s="39">
        <f>[1]Fiscal!H111</f>
        <v>186</v>
      </c>
      <c r="F115" s="16">
        <f>[1]Monthly!BS111</f>
        <v>0</v>
      </c>
      <c r="G115" s="16">
        <f>[1]Monthly!BG111</f>
        <v>0</v>
      </c>
      <c r="H115" s="18"/>
    </row>
    <row r="116" spans="1:8" x14ac:dyDescent="0.25">
      <c r="A116" s="35" t="s">
        <v>78</v>
      </c>
      <c r="B116" s="40"/>
      <c r="C116" s="47"/>
      <c r="D116" s="16">
        <f>[1]Monthly!CE112</f>
        <v>14</v>
      </c>
      <c r="E116" s="39">
        <f>[1]Fiscal!H112</f>
        <v>162</v>
      </c>
      <c r="F116" s="16">
        <f>[1]Monthly!BS112</f>
        <v>21</v>
      </c>
      <c r="G116" s="16">
        <f>[1]Monthly!BG112</f>
        <v>20</v>
      </c>
      <c r="H116" s="18">
        <f t="shared" si="5"/>
        <v>-0.3</v>
      </c>
    </row>
    <row r="117" spans="1:8" x14ac:dyDescent="0.25">
      <c r="A117" s="35" t="s">
        <v>79</v>
      </c>
      <c r="B117" s="40"/>
      <c r="C117" s="47"/>
      <c r="D117" s="16">
        <f>[1]Monthly!CE113</f>
        <v>0</v>
      </c>
      <c r="E117" s="39">
        <f>[1]Fiscal!H113</f>
        <v>0</v>
      </c>
      <c r="F117" s="16">
        <f>[1]Monthly!BS113</f>
        <v>0</v>
      </c>
      <c r="G117" s="16">
        <f>[1]Monthly!BG113</f>
        <v>0</v>
      </c>
      <c r="H117" s="18"/>
    </row>
    <row r="118" spans="1:8" x14ac:dyDescent="0.25">
      <c r="A118" s="35"/>
      <c r="B118" s="36"/>
      <c r="C118" s="36" t="s">
        <v>26</v>
      </c>
      <c r="D118" s="22">
        <f>SUM(D105:D117)</f>
        <v>72787</v>
      </c>
      <c r="E118" s="22">
        <f>SUM(E105:E117)</f>
        <v>288321</v>
      </c>
      <c r="F118" s="22">
        <f>SUM(F105:F117)</f>
        <v>30</v>
      </c>
      <c r="G118" s="22">
        <f>SUM(G105:G117)</f>
        <v>15407</v>
      </c>
      <c r="H118" s="18">
        <f t="shared" si="5"/>
        <v>3.7242811708963459</v>
      </c>
    </row>
    <row r="119" spans="1:8" x14ac:dyDescent="0.25">
      <c r="A119" s="4"/>
      <c r="B119" s="4"/>
      <c r="C119" s="11"/>
      <c r="D119" s="25"/>
      <c r="E119" s="25"/>
      <c r="F119" s="25"/>
      <c r="G119" s="25"/>
      <c r="H119" s="12"/>
    </row>
    <row r="120" spans="1:8" x14ac:dyDescent="0.25">
      <c r="A120" s="2" t="s">
        <v>98</v>
      </c>
      <c r="B120" s="4"/>
      <c r="C120" s="11"/>
      <c r="D120" s="25"/>
      <c r="E120" s="44"/>
      <c r="F120" s="25"/>
      <c r="G120" s="25"/>
      <c r="H120" s="12"/>
    </row>
    <row r="121" spans="1:8" x14ac:dyDescent="0.25">
      <c r="A121" s="13" t="s">
        <v>99</v>
      </c>
      <c r="B121" s="27"/>
      <c r="C121" s="15"/>
      <c r="D121" s="49">
        <f>[1]Monthly!CE117</f>
        <v>13027</v>
      </c>
      <c r="E121" s="39">
        <f>[1]Fiscal!H117</f>
        <v>103642</v>
      </c>
      <c r="F121" s="49">
        <f>[1]Monthly!BS117</f>
        <v>12220</v>
      </c>
      <c r="G121" s="49">
        <f>[1]Monthly!BG117</f>
        <v>10778</v>
      </c>
      <c r="H121" s="18">
        <f t="shared" ref="H121:H126" si="6">(+D121-G121)/G121</f>
        <v>0.2086658007051401</v>
      </c>
    </row>
    <row r="122" spans="1:8" x14ac:dyDescent="0.25">
      <c r="A122" s="35" t="s">
        <v>100</v>
      </c>
      <c r="B122" s="40"/>
      <c r="C122" s="47"/>
      <c r="D122" s="49">
        <f>[1]Monthly!CE118</f>
        <v>4007</v>
      </c>
      <c r="E122" s="39">
        <f>[1]Fiscal!H118</f>
        <v>89259</v>
      </c>
      <c r="F122" s="49">
        <f>[1]Monthly!BS118</f>
        <v>142831</v>
      </c>
      <c r="G122" s="49">
        <f>[1]Monthly!BG118</f>
        <v>7173</v>
      </c>
      <c r="H122" s="18">
        <f t="shared" si="6"/>
        <v>-0.44137738742506621</v>
      </c>
    </row>
    <row r="123" spans="1:8" x14ac:dyDescent="0.25">
      <c r="A123" s="35" t="s">
        <v>101</v>
      </c>
      <c r="B123" s="40"/>
      <c r="C123" s="47"/>
      <c r="D123" s="49">
        <f>[1]Monthly!CE119</f>
        <v>4</v>
      </c>
      <c r="E123" s="39">
        <f>[1]Fiscal!H119</f>
        <v>23</v>
      </c>
      <c r="F123" s="49">
        <f>[1]Monthly!BS119</f>
        <v>0</v>
      </c>
      <c r="G123" s="49">
        <f>[1]Monthly!BG119</f>
        <v>41</v>
      </c>
      <c r="H123" s="18">
        <f t="shared" si="6"/>
        <v>-0.90243902439024393</v>
      </c>
    </row>
    <row r="124" spans="1:8" x14ac:dyDescent="0.25">
      <c r="A124" s="35" t="s">
        <v>102</v>
      </c>
      <c r="B124" s="40"/>
      <c r="C124" s="47"/>
      <c r="D124" s="49">
        <f>[1]Monthly!CE120</f>
        <v>37171</v>
      </c>
      <c r="E124" s="39">
        <f>[1]Fiscal!H120</f>
        <v>281355</v>
      </c>
      <c r="F124" s="49">
        <f>[1]Monthly!BS120</f>
        <v>0</v>
      </c>
      <c r="G124" s="49">
        <f>[1]Monthly!BG120</f>
        <v>32796</v>
      </c>
      <c r="H124" s="18">
        <f t="shared" si="6"/>
        <v>0.13340041468471764</v>
      </c>
    </row>
    <row r="125" spans="1:8" x14ac:dyDescent="0.25">
      <c r="A125" s="35" t="s">
        <v>103</v>
      </c>
      <c r="B125" s="40"/>
      <c r="C125" s="47"/>
      <c r="D125" s="49">
        <f>[1]Monthly!CE121</f>
        <v>198</v>
      </c>
      <c r="E125" s="39">
        <f>[1]Fiscal!H121</f>
        <v>1386</v>
      </c>
      <c r="F125" s="49">
        <f>[1]Monthly!BS121</f>
        <v>0</v>
      </c>
      <c r="G125" s="49">
        <f>[1]Monthly!BG121</f>
        <v>57</v>
      </c>
      <c r="H125" s="18">
        <f t="shared" si="6"/>
        <v>2.4736842105263159</v>
      </c>
    </row>
    <row r="126" spans="1:8" x14ac:dyDescent="0.25">
      <c r="A126" s="35" t="s">
        <v>104</v>
      </c>
      <c r="B126" s="40"/>
      <c r="C126" s="47"/>
      <c r="D126" s="49">
        <f>[1]Monthly!CE122</f>
        <v>507</v>
      </c>
      <c r="E126" s="39">
        <f>[1]Fiscal!H122</f>
        <v>3813</v>
      </c>
      <c r="F126" s="49">
        <f>[1]Monthly!BS122</f>
        <v>0</v>
      </c>
      <c r="G126" s="49">
        <f>[1]Monthly!BG122</f>
        <v>372</v>
      </c>
      <c r="H126" s="18">
        <f t="shared" si="6"/>
        <v>0.36290322580645162</v>
      </c>
    </row>
    <row r="127" spans="1:8" x14ac:dyDescent="0.25">
      <c r="A127" s="4"/>
      <c r="B127" s="4"/>
      <c r="C127" s="11"/>
      <c r="D127" s="25"/>
      <c r="E127" s="25"/>
      <c r="F127" s="25"/>
      <c r="G127" s="25"/>
      <c r="H127" s="12"/>
    </row>
    <row r="128" spans="1:8" x14ac:dyDescent="0.25">
      <c r="A128" s="2" t="s">
        <v>105</v>
      </c>
      <c r="B128" s="4"/>
      <c r="C128" s="11"/>
      <c r="D128" s="8" t="s">
        <v>4</v>
      </c>
      <c r="E128" s="8" t="s">
        <v>5</v>
      </c>
      <c r="F128" s="9" t="s">
        <v>6</v>
      </c>
      <c r="G128" s="9" t="s">
        <v>6</v>
      </c>
      <c r="H128" s="10" t="s">
        <v>7</v>
      </c>
    </row>
    <row r="129" spans="1:8" x14ac:dyDescent="0.25">
      <c r="A129" s="2" t="s">
        <v>106</v>
      </c>
      <c r="B129" s="4"/>
      <c r="C129" s="11"/>
      <c r="D129" s="8" t="s">
        <v>8</v>
      </c>
      <c r="E129" s="8" t="s">
        <v>9</v>
      </c>
      <c r="F129" s="9" t="s">
        <v>10</v>
      </c>
      <c r="G129" s="9">
        <v>2019</v>
      </c>
      <c r="H129" s="8" t="s">
        <v>11</v>
      </c>
    </row>
    <row r="130" spans="1:8" x14ac:dyDescent="0.25">
      <c r="A130" s="13" t="s">
        <v>107</v>
      </c>
      <c r="B130" s="14"/>
      <c r="C130" s="15"/>
      <c r="D130" s="16">
        <f>[1]Monthly!CE125</f>
        <v>0</v>
      </c>
      <c r="E130" s="39">
        <f>[1]Fiscal!H125</f>
        <v>881</v>
      </c>
      <c r="F130" s="16">
        <f>[1]Monthly!BS125</f>
        <v>16</v>
      </c>
      <c r="G130" s="16">
        <f>[1]Monthly!BG125</f>
        <v>139</v>
      </c>
      <c r="H130" s="18">
        <f t="shared" ref="H130:H143" si="7">(+D130-G130)/G130</f>
        <v>-1</v>
      </c>
    </row>
    <row r="131" spans="1:8" x14ac:dyDescent="0.25">
      <c r="A131" s="35" t="s">
        <v>108</v>
      </c>
      <c r="B131" s="40"/>
      <c r="C131" s="47"/>
      <c r="D131" s="16">
        <f>[1]Monthly!CE126</f>
        <v>0</v>
      </c>
      <c r="E131" s="39">
        <f>[1]Fiscal!H126</f>
        <v>0</v>
      </c>
      <c r="F131" s="16">
        <f>[1]Monthly!BS126</f>
        <v>0</v>
      </c>
      <c r="G131" s="16">
        <f>[1]Monthly!BG126</f>
        <v>0</v>
      </c>
      <c r="H131" s="18"/>
    </row>
    <row r="132" spans="1:8" x14ac:dyDescent="0.25">
      <c r="A132" s="35" t="s">
        <v>109</v>
      </c>
      <c r="B132" s="40"/>
      <c r="C132" s="47"/>
      <c r="D132" s="16">
        <f>[1]Monthly!CE127</f>
        <v>8601</v>
      </c>
      <c r="E132" s="39">
        <f>[1]Fiscal!H127</f>
        <v>69323</v>
      </c>
      <c r="F132" s="16">
        <f>[1]Monthly!BS127</f>
        <v>941</v>
      </c>
      <c r="G132" s="16">
        <f>[1]Monthly!BG127</f>
        <v>3114</v>
      </c>
      <c r="H132" s="18">
        <f t="shared" si="7"/>
        <v>1.7620423892100192</v>
      </c>
    </row>
    <row r="133" spans="1:8" x14ac:dyDescent="0.25">
      <c r="A133" s="35" t="s">
        <v>110</v>
      </c>
      <c r="B133" s="40"/>
      <c r="C133" s="47"/>
      <c r="D133" s="16">
        <f>[1]Monthly!CE128</f>
        <v>1093</v>
      </c>
      <c r="E133" s="39">
        <f>[1]Fiscal!H128</f>
        <v>9005</v>
      </c>
      <c r="F133" s="16">
        <f>[1]Monthly!BS128</f>
        <v>524</v>
      </c>
      <c r="G133" s="16">
        <f>[1]Monthly!BG128</f>
        <v>1018</v>
      </c>
      <c r="H133" s="18">
        <f t="shared" si="7"/>
        <v>7.3673870333988214E-2</v>
      </c>
    </row>
    <row r="134" spans="1:8" x14ac:dyDescent="0.25">
      <c r="A134" s="35" t="s">
        <v>73</v>
      </c>
      <c r="B134" s="40"/>
      <c r="C134" s="47"/>
      <c r="D134" s="16">
        <f>[1]Monthly!CE129</f>
        <v>48</v>
      </c>
      <c r="E134" s="39">
        <f>[1]Fiscal!H129</f>
        <v>526</v>
      </c>
      <c r="F134" s="16">
        <f>[1]Monthly!BS129</f>
        <v>7</v>
      </c>
      <c r="G134" s="16">
        <f>[1]Monthly!BG129</f>
        <v>0</v>
      </c>
      <c r="H134" s="18"/>
    </row>
    <row r="135" spans="1:8" x14ac:dyDescent="0.25">
      <c r="A135" s="35" t="s">
        <v>74</v>
      </c>
      <c r="B135" s="40"/>
      <c r="C135" s="47"/>
      <c r="D135" s="16">
        <f>[1]Monthly!CE130</f>
        <v>3</v>
      </c>
      <c r="E135" s="39">
        <f>[1]Fiscal!H130</f>
        <v>63</v>
      </c>
      <c r="F135" s="16">
        <f>[1]Monthly!BS130</f>
        <v>11</v>
      </c>
      <c r="G135" s="16">
        <f>[1]Monthly!BG130</f>
        <v>0</v>
      </c>
      <c r="H135" s="18"/>
    </row>
    <row r="136" spans="1:8" x14ac:dyDescent="0.25">
      <c r="A136" s="35" t="s">
        <v>75</v>
      </c>
      <c r="B136" s="40"/>
      <c r="C136" s="47"/>
      <c r="D136" s="16">
        <f>[1]Monthly!CE131</f>
        <v>17</v>
      </c>
      <c r="E136" s="39">
        <f>[1]Fiscal!H131</f>
        <v>173</v>
      </c>
      <c r="F136" s="16">
        <f>[1]Monthly!BS131</f>
        <v>28</v>
      </c>
      <c r="G136" s="16">
        <f>[1]Monthly!BG131</f>
        <v>24</v>
      </c>
      <c r="H136" s="18">
        <f t="shared" si="7"/>
        <v>-0.29166666666666669</v>
      </c>
    </row>
    <row r="137" spans="1:8" x14ac:dyDescent="0.25">
      <c r="A137" s="35" t="s">
        <v>76</v>
      </c>
      <c r="B137" s="40"/>
      <c r="C137" s="47"/>
      <c r="D137" s="16">
        <f>[1]Monthly!CE132</f>
        <v>16</v>
      </c>
      <c r="E137" s="39">
        <f>[1]Fiscal!H132</f>
        <v>64</v>
      </c>
      <c r="F137" s="16">
        <f>[1]Monthly!BS132</f>
        <v>11</v>
      </c>
      <c r="G137" s="16">
        <f>[1]Monthly!BG132</f>
        <v>0</v>
      </c>
      <c r="H137" s="18"/>
    </row>
    <row r="138" spans="1:8" x14ac:dyDescent="0.25">
      <c r="A138" s="35" t="s">
        <v>77</v>
      </c>
      <c r="B138" s="40"/>
      <c r="C138" s="47"/>
      <c r="D138" s="16">
        <f>[1]Monthly!CE133</f>
        <v>18</v>
      </c>
      <c r="E138" s="39">
        <f>[1]Fiscal!H133</f>
        <v>242</v>
      </c>
      <c r="F138" s="16">
        <f>[1]Monthly!BS133</f>
        <v>15</v>
      </c>
      <c r="G138" s="16">
        <f>[1]Monthly!BG133</f>
        <v>0</v>
      </c>
      <c r="H138" s="18"/>
    </row>
    <row r="139" spans="1:8" x14ac:dyDescent="0.25">
      <c r="A139" s="35" t="s">
        <v>78</v>
      </c>
      <c r="B139" s="40"/>
      <c r="C139" s="47"/>
      <c r="D139" s="16">
        <f>[1]Monthly!CE134</f>
        <v>18</v>
      </c>
      <c r="E139" s="39">
        <f>[1]Fiscal!H134</f>
        <v>201</v>
      </c>
      <c r="F139" s="16">
        <f>[1]Monthly!BS134</f>
        <v>16</v>
      </c>
      <c r="G139" s="16">
        <f>[1]Monthly!BG134</f>
        <v>10</v>
      </c>
      <c r="H139" s="18">
        <f t="shared" si="7"/>
        <v>0.8</v>
      </c>
    </row>
    <row r="140" spans="1:8" x14ac:dyDescent="0.25">
      <c r="A140" s="35" t="s">
        <v>111</v>
      </c>
      <c r="B140" s="40"/>
      <c r="C140" s="47"/>
      <c r="D140" s="16">
        <f>[1]Monthly!CE135</f>
        <v>96</v>
      </c>
      <c r="E140" s="39">
        <f>[1]Fiscal!H135</f>
        <v>538</v>
      </c>
      <c r="F140" s="16">
        <f>[1]Monthly!BS135</f>
        <v>56</v>
      </c>
      <c r="G140" s="16">
        <f>[1]Monthly!BG135</f>
        <v>0</v>
      </c>
      <c r="H140" s="18"/>
    </row>
    <row r="141" spans="1:8" x14ac:dyDescent="0.25">
      <c r="A141" s="35" t="s">
        <v>79</v>
      </c>
      <c r="B141" s="40"/>
      <c r="C141" s="47"/>
      <c r="D141" s="16">
        <f>[1]Monthly!CE136</f>
        <v>0</v>
      </c>
      <c r="E141" s="39">
        <f>[1]Fiscal!H136</f>
        <v>0</v>
      </c>
      <c r="F141" s="16">
        <f>[1]Monthly!BS136</f>
        <v>0</v>
      </c>
      <c r="G141" s="16">
        <f>[1]Monthly!BG136</f>
        <v>0</v>
      </c>
      <c r="H141" s="18"/>
    </row>
    <row r="142" spans="1:8" x14ac:dyDescent="0.25">
      <c r="A142" s="35" t="s">
        <v>112</v>
      </c>
      <c r="B142" s="40"/>
      <c r="C142" s="50"/>
      <c r="D142" s="16">
        <f>[1]Monthly!CE137</f>
        <v>0</v>
      </c>
      <c r="E142" s="39">
        <f>[1]Fiscal!H137</f>
        <v>242</v>
      </c>
      <c r="F142" s="16">
        <f>[1]Monthly!BS137</f>
        <v>0</v>
      </c>
      <c r="G142" s="16">
        <f>[1]Monthly!BG137</f>
        <v>0</v>
      </c>
      <c r="H142" s="18"/>
    </row>
    <row r="143" spans="1:8" x14ac:dyDescent="0.25">
      <c r="A143" s="35"/>
      <c r="B143" s="36"/>
      <c r="C143" s="36" t="s">
        <v>26</v>
      </c>
      <c r="D143" s="22">
        <f>+SUM(D130:D142)</f>
        <v>9910</v>
      </c>
      <c r="E143" s="22">
        <f>+SUM(E130:E142)</f>
        <v>81258</v>
      </c>
      <c r="F143" s="22">
        <f>+SUM(F130:F142)</f>
        <v>1625</v>
      </c>
      <c r="G143" s="22">
        <f>+SUM(G130:G142)</f>
        <v>4305</v>
      </c>
      <c r="H143" s="18">
        <f t="shared" si="7"/>
        <v>1.3019744483159117</v>
      </c>
    </row>
    <row r="144" spans="1:8" x14ac:dyDescent="0.25">
      <c r="A144" s="28"/>
      <c r="B144" s="28"/>
      <c r="C144" s="51"/>
      <c r="D144" s="52"/>
      <c r="E144" s="52"/>
      <c r="F144" s="52"/>
      <c r="G144" s="52"/>
      <c r="H144" s="42"/>
    </row>
    <row r="145" spans="1:8" x14ac:dyDescent="0.25">
      <c r="A145" s="53" t="s">
        <v>113</v>
      </c>
      <c r="B145" s="28"/>
      <c r="C145" s="51"/>
      <c r="D145" s="52"/>
      <c r="E145" s="52"/>
      <c r="F145" s="52"/>
      <c r="G145" s="52"/>
      <c r="H145" s="42"/>
    </row>
    <row r="146" spans="1:8" x14ac:dyDescent="0.25">
      <c r="A146" s="13" t="s">
        <v>114</v>
      </c>
      <c r="B146" s="14"/>
      <c r="C146" s="15"/>
      <c r="D146" s="16">
        <f>[1]Monthly!CE141</f>
        <v>3</v>
      </c>
      <c r="E146" s="39">
        <f>[1]Fiscal!H141</f>
        <v>37</v>
      </c>
      <c r="F146" s="16">
        <f>[1]Monthly!BS141</f>
        <v>0</v>
      </c>
      <c r="G146" s="16">
        <f>[1]Monthly!BG141</f>
        <v>2</v>
      </c>
      <c r="H146" s="18">
        <f>(+D146-G146)/G146</f>
        <v>0.5</v>
      </c>
    </row>
    <row r="147" spans="1:8" x14ac:dyDescent="0.25">
      <c r="A147" s="35" t="s">
        <v>115</v>
      </c>
      <c r="B147" s="40"/>
      <c r="C147" s="47"/>
      <c r="D147" s="16">
        <f>[1]Monthly!CE142</f>
        <v>85</v>
      </c>
      <c r="E147" s="39">
        <f>[1]Fiscal!H142</f>
        <v>552</v>
      </c>
      <c r="F147" s="16">
        <f>[1]Monthly!BS142</f>
        <v>0</v>
      </c>
      <c r="G147" s="16">
        <f>[1]Monthly!BG142</f>
        <v>0</v>
      </c>
      <c r="H147" s="18"/>
    </row>
    <row r="148" spans="1:8" x14ac:dyDescent="0.25">
      <c r="A148" s="35" t="s">
        <v>116</v>
      </c>
      <c r="B148" s="40"/>
      <c r="C148" s="47"/>
      <c r="D148" s="16">
        <f>[1]Monthly!CE143</f>
        <v>81</v>
      </c>
      <c r="E148" s="39">
        <f>[1]Fiscal!H143</f>
        <v>684</v>
      </c>
      <c r="F148" s="16">
        <f>[1]Monthly!BS143</f>
        <v>0</v>
      </c>
      <c r="G148" s="16">
        <f>[1]Monthly!BG143</f>
        <v>0</v>
      </c>
      <c r="H148" s="18"/>
    </row>
    <row r="149" spans="1:8" x14ac:dyDescent="0.25">
      <c r="A149" s="4"/>
      <c r="B149" s="4"/>
      <c r="C149" s="11"/>
      <c r="D149" s="25"/>
      <c r="E149" s="25"/>
      <c r="F149" s="25"/>
      <c r="G149" s="25"/>
      <c r="H149" s="12"/>
    </row>
    <row r="150" spans="1:8" x14ac:dyDescent="0.25">
      <c r="A150" s="2" t="s">
        <v>117</v>
      </c>
      <c r="B150" s="4"/>
      <c r="C150" s="11"/>
      <c r="D150" s="8"/>
      <c r="E150" s="8"/>
      <c r="F150" s="9"/>
      <c r="G150" s="9"/>
      <c r="H150" s="8"/>
    </row>
    <row r="151" spans="1:8" x14ac:dyDescent="0.25">
      <c r="A151" s="54" t="s">
        <v>118</v>
      </c>
      <c r="B151" s="14"/>
      <c r="C151" s="15"/>
      <c r="D151" s="16">
        <f>[1]Monthly!CE146</f>
        <v>38</v>
      </c>
      <c r="E151" s="39">
        <f>[1]Fiscal!H146</f>
        <v>482</v>
      </c>
      <c r="F151" s="16">
        <f>[1]Monthly!BS146</f>
        <v>0</v>
      </c>
      <c r="G151" s="16">
        <f>[1]Monthly!BG146</f>
        <v>0</v>
      </c>
      <c r="H151" s="18"/>
    </row>
    <row r="152" spans="1:8" x14ac:dyDescent="0.25">
      <c r="A152" s="45" t="s">
        <v>119</v>
      </c>
      <c r="B152" s="40"/>
      <c r="C152" s="47"/>
      <c r="D152" s="16">
        <f>[1]Monthly!CE147</f>
        <v>93</v>
      </c>
      <c r="E152" s="39">
        <f>[1]Fiscal!H147</f>
        <v>498</v>
      </c>
      <c r="F152" s="16">
        <f>[1]Monthly!BS147</f>
        <v>0</v>
      </c>
      <c r="G152" s="16">
        <f>[1]Monthly!BG147</f>
        <v>18</v>
      </c>
      <c r="H152" s="18">
        <f>(+D152-G152)/G152</f>
        <v>4.166666666666667</v>
      </c>
    </row>
    <row r="153" spans="1:8" x14ac:dyDescent="0.25">
      <c r="A153" s="4"/>
      <c r="B153" s="4"/>
      <c r="C153" s="11"/>
      <c r="D153" s="25"/>
      <c r="E153" s="25"/>
      <c r="F153" s="25"/>
      <c r="G153" s="25"/>
      <c r="H153" s="12"/>
    </row>
    <row r="154" spans="1:8" x14ac:dyDescent="0.25">
      <c r="A154" s="2" t="s">
        <v>120</v>
      </c>
      <c r="B154" s="4"/>
      <c r="C154" s="11"/>
      <c r="D154" s="25"/>
      <c r="E154" s="25"/>
      <c r="F154" s="25"/>
      <c r="G154" s="25"/>
      <c r="H154" s="12"/>
    </row>
    <row r="155" spans="1:8" x14ac:dyDescent="0.25">
      <c r="A155" s="13" t="s">
        <v>121</v>
      </c>
      <c r="B155" s="14"/>
      <c r="C155" s="15"/>
      <c r="D155" s="16">
        <f>[1]Monthly!CE150</f>
        <v>0</v>
      </c>
      <c r="E155" s="39">
        <f>[1]Fiscal!H150</f>
        <v>38718</v>
      </c>
      <c r="F155" s="16">
        <f>[1]Monthly!BS150</f>
        <v>0</v>
      </c>
      <c r="G155" s="16">
        <f>[1]Monthly!BG150</f>
        <v>12137</v>
      </c>
      <c r="H155" s="18">
        <f t="shared" ref="H155:H163" si="8">(+D155-G155)/G155</f>
        <v>-1</v>
      </c>
    </row>
    <row r="156" spans="1:8" x14ac:dyDescent="0.25">
      <c r="A156" s="35" t="s">
        <v>73</v>
      </c>
      <c r="B156" s="40"/>
      <c r="C156" s="47"/>
      <c r="D156" s="16">
        <f>[1]Monthly!CE151</f>
        <v>133</v>
      </c>
      <c r="E156" s="39">
        <f>[1]Fiscal!H151</f>
        <v>1059</v>
      </c>
      <c r="F156" s="16">
        <f>[1]Monthly!BS151</f>
        <v>0</v>
      </c>
      <c r="G156" s="16">
        <f>[1]Monthly!BG151</f>
        <v>0</v>
      </c>
      <c r="H156" s="18"/>
    </row>
    <row r="157" spans="1:8" x14ac:dyDescent="0.25">
      <c r="A157" s="35" t="s">
        <v>74</v>
      </c>
      <c r="B157" s="40"/>
      <c r="C157" s="47"/>
      <c r="D157" s="16">
        <f>[1]Monthly!CE152</f>
        <v>142</v>
      </c>
      <c r="E157" s="39">
        <f>[1]Fiscal!H152</f>
        <v>1025</v>
      </c>
      <c r="F157" s="16">
        <f>[1]Monthly!BS152</f>
        <v>34</v>
      </c>
      <c r="G157" s="16">
        <f>[1]Monthly!BG152</f>
        <v>0</v>
      </c>
      <c r="H157" s="18"/>
    </row>
    <row r="158" spans="1:8" x14ac:dyDescent="0.25">
      <c r="A158" s="35" t="s">
        <v>97</v>
      </c>
      <c r="B158" s="40"/>
      <c r="C158" s="47"/>
      <c r="D158" s="16">
        <f>[1]Monthly!CE153</f>
        <v>590</v>
      </c>
      <c r="E158" s="39">
        <f>[1]Fiscal!H153</f>
        <v>2608</v>
      </c>
      <c r="F158" s="16">
        <f>[1]Monthly!BS153</f>
        <v>0</v>
      </c>
      <c r="G158" s="16">
        <f>[1]Monthly!BG153</f>
        <v>469</v>
      </c>
      <c r="H158" s="18">
        <f t="shared" si="8"/>
        <v>0.25799573560767591</v>
      </c>
    </row>
    <row r="159" spans="1:8" x14ac:dyDescent="0.25">
      <c r="A159" s="35" t="s">
        <v>76</v>
      </c>
      <c r="B159" s="40"/>
      <c r="C159" s="47"/>
      <c r="D159" s="16">
        <f>[1]Monthly!CE154</f>
        <v>57</v>
      </c>
      <c r="E159" s="39">
        <f>[1]Fiscal!H154</f>
        <v>287</v>
      </c>
      <c r="F159" s="16">
        <f>[1]Monthly!BS154</f>
        <v>35</v>
      </c>
      <c r="G159" s="16">
        <f>[1]Monthly!BG154</f>
        <v>0</v>
      </c>
      <c r="H159" s="18"/>
    </row>
    <row r="160" spans="1:8" x14ac:dyDescent="0.25">
      <c r="A160" s="35" t="s">
        <v>122</v>
      </c>
      <c r="B160" s="40"/>
      <c r="C160" s="47"/>
      <c r="D160" s="16">
        <f>[1]Monthly!CE155</f>
        <v>103</v>
      </c>
      <c r="E160" s="39">
        <f>[1]Fiscal!H155</f>
        <v>1104</v>
      </c>
      <c r="F160" s="16">
        <f>[1]Monthly!BS155</f>
        <v>0</v>
      </c>
      <c r="G160" s="16">
        <f>[1]Monthly!BG155</f>
        <v>0</v>
      </c>
      <c r="H160" s="18"/>
    </row>
    <row r="161" spans="1:8" x14ac:dyDescent="0.25">
      <c r="A161" s="35" t="s">
        <v>78</v>
      </c>
      <c r="B161" s="40"/>
      <c r="C161" s="47"/>
      <c r="D161" s="16">
        <f>[1]Monthly!CE156</f>
        <v>135</v>
      </c>
      <c r="E161" s="39">
        <f>[1]Fiscal!H156</f>
        <v>1321</v>
      </c>
      <c r="F161" s="16">
        <f>[1]Monthly!BS156</f>
        <v>146</v>
      </c>
      <c r="G161" s="16">
        <f>[1]Monthly!BG156</f>
        <v>132</v>
      </c>
      <c r="H161" s="18">
        <f t="shared" si="8"/>
        <v>2.2727272727272728E-2</v>
      </c>
    </row>
    <row r="162" spans="1:8" x14ac:dyDescent="0.25">
      <c r="A162" s="35" t="s">
        <v>79</v>
      </c>
      <c r="B162" s="40"/>
      <c r="C162" s="47"/>
      <c r="D162" s="16">
        <f>[1]Monthly!CE157</f>
        <v>0</v>
      </c>
      <c r="E162" s="39">
        <f>[1]Fiscal!H157</f>
        <v>0</v>
      </c>
      <c r="F162" s="16">
        <f>[1]Monthly!BS157</f>
        <v>0</v>
      </c>
      <c r="G162" s="16">
        <f>[1]Monthly!BG157</f>
        <v>0</v>
      </c>
      <c r="H162" s="18"/>
    </row>
    <row r="163" spans="1:8" x14ac:dyDescent="0.25">
      <c r="A163" s="35"/>
      <c r="B163" s="40"/>
      <c r="C163" s="55" t="s">
        <v>26</v>
      </c>
      <c r="D163" s="22">
        <f>SUM(D155:D162)</f>
        <v>1160</v>
      </c>
      <c r="E163" s="22">
        <f>SUM(E155:E162)</f>
        <v>46122</v>
      </c>
      <c r="F163" s="22">
        <f>SUM(F155:F162)</f>
        <v>215</v>
      </c>
      <c r="G163" s="22">
        <f>SUM(G155:G162)</f>
        <v>12738</v>
      </c>
      <c r="H163" s="18">
        <f t="shared" si="8"/>
        <v>-0.90893389857120432</v>
      </c>
    </row>
    <row r="164" spans="1:8" x14ac:dyDescent="0.25">
      <c r="A164" s="4"/>
      <c r="B164" s="4"/>
      <c r="C164" s="11"/>
      <c r="D164" s="25"/>
      <c r="E164" s="25"/>
      <c r="F164" s="25"/>
      <c r="G164" s="25"/>
      <c r="H164" s="12"/>
    </row>
    <row r="165" spans="1:8" x14ac:dyDescent="0.25">
      <c r="A165" s="4"/>
      <c r="B165" s="56"/>
      <c r="C165" s="8"/>
      <c r="D165" s="57"/>
      <c r="E165" s="57"/>
      <c r="F165" s="58"/>
      <c r="G165" s="58"/>
      <c r="H165" s="10"/>
    </row>
    <row r="166" spans="1:8" x14ac:dyDescent="0.25">
      <c r="A166" s="2" t="s">
        <v>123</v>
      </c>
      <c r="B166" s="56" t="s">
        <v>124</v>
      </c>
      <c r="C166" s="8" t="s">
        <v>125</v>
      </c>
      <c r="D166" s="57" t="s">
        <v>126</v>
      </c>
      <c r="E166" s="57" t="s">
        <v>127</v>
      </c>
      <c r="F166" s="58" t="s">
        <v>128</v>
      </c>
      <c r="G166" s="58" t="s">
        <v>128</v>
      </c>
      <c r="H166" s="10" t="s">
        <v>7</v>
      </c>
    </row>
    <row r="167" spans="1:8" x14ac:dyDescent="0.25">
      <c r="A167" s="59" t="s">
        <v>129</v>
      </c>
      <c r="B167" s="60" t="s">
        <v>130</v>
      </c>
      <c r="C167" s="57" t="s">
        <v>131</v>
      </c>
      <c r="D167" s="57" t="s">
        <v>131</v>
      </c>
      <c r="E167" s="57" t="s">
        <v>132</v>
      </c>
      <c r="F167" s="58" t="s">
        <v>132</v>
      </c>
      <c r="G167" s="58">
        <v>2019</v>
      </c>
      <c r="H167" s="8" t="s">
        <v>11</v>
      </c>
    </row>
    <row r="168" spans="1:8" x14ac:dyDescent="0.25">
      <c r="A168" s="61" t="s">
        <v>133</v>
      </c>
      <c r="B168" s="62">
        <f>[1]Monthly!CE162</f>
        <v>0</v>
      </c>
      <c r="C168" s="63">
        <f>[1]Monthly!CE163</f>
        <v>0</v>
      </c>
      <c r="D168" s="16">
        <f>[1]Fiscal!H163</f>
        <v>458</v>
      </c>
      <c r="E168" s="62">
        <f>[1]Monthly!BS162</f>
        <v>0</v>
      </c>
      <c r="F168" s="63">
        <f>[1]Monthly!BS163</f>
        <v>0</v>
      </c>
      <c r="G168" s="63">
        <f>[1]Monthly!BG163</f>
        <v>62</v>
      </c>
      <c r="H168" s="18">
        <f t="shared" ref="H168:H173" si="9">(C168-G168)/G168</f>
        <v>-1</v>
      </c>
    </row>
    <row r="169" spans="1:8" x14ac:dyDescent="0.25">
      <c r="A169" s="61" t="s">
        <v>134</v>
      </c>
      <c r="B169" s="64">
        <f>[1]Monthly!CE164</f>
        <v>0</v>
      </c>
      <c r="C169" s="63">
        <f>[1]Monthly!CE165</f>
        <v>0</v>
      </c>
      <c r="D169" s="16">
        <f>[1]Fiscal!H165</f>
        <v>1437</v>
      </c>
      <c r="E169" s="64">
        <f>[1]Monthly!BS164</f>
        <v>0</v>
      </c>
      <c r="F169" s="63">
        <f>[1]Monthly!BS165</f>
        <v>0</v>
      </c>
      <c r="G169" s="63">
        <f>[1]Monthly!BG165</f>
        <v>197</v>
      </c>
      <c r="H169" s="18">
        <f t="shared" si="9"/>
        <v>-1</v>
      </c>
    </row>
    <row r="170" spans="1:8" x14ac:dyDescent="0.25">
      <c r="A170" s="61" t="s">
        <v>135</v>
      </c>
      <c r="B170" s="64">
        <f>[1]Monthly!CE166</f>
        <v>0</v>
      </c>
      <c r="C170" s="63">
        <f>[1]Monthly!CE167</f>
        <v>0</v>
      </c>
      <c r="D170" s="16">
        <f>[1]Fiscal!H167</f>
        <v>266</v>
      </c>
      <c r="E170" s="64">
        <f>[1]Monthly!BS166</f>
        <v>0</v>
      </c>
      <c r="F170" s="63">
        <f>[1]Monthly!BS167</f>
        <v>0</v>
      </c>
      <c r="G170" s="63">
        <f>[1]Monthly!BG167</f>
        <v>10</v>
      </c>
      <c r="H170" s="18">
        <f t="shared" si="9"/>
        <v>-1</v>
      </c>
    </row>
    <row r="171" spans="1:8" x14ac:dyDescent="0.25">
      <c r="A171" s="61" t="s">
        <v>136</v>
      </c>
      <c r="B171" s="64">
        <f>[1]Monthly!CE168</f>
        <v>0</v>
      </c>
      <c r="C171" s="63">
        <f>[1]Monthly!CE169</f>
        <v>0</v>
      </c>
      <c r="D171" s="16">
        <f>[1]Fiscal!H168</f>
        <v>0</v>
      </c>
      <c r="E171" s="64">
        <f>[1]Monthly!BS168</f>
        <v>0</v>
      </c>
      <c r="F171" s="63">
        <f>[1]Monthly!BS169</f>
        <v>0</v>
      </c>
      <c r="G171" s="63">
        <f>[1]Monthly!BG169</f>
        <v>15</v>
      </c>
      <c r="H171" s="18">
        <f t="shared" si="9"/>
        <v>-1</v>
      </c>
    </row>
    <row r="172" spans="1:8" hidden="1" x14ac:dyDescent="0.25">
      <c r="A172" s="61" t="s">
        <v>137</v>
      </c>
      <c r="B172" s="64"/>
      <c r="C172" s="17">
        <f>[1]Monthly!CE170</f>
        <v>0</v>
      </c>
      <c r="D172" s="16">
        <f>[1]Fiscal!H170</f>
        <v>0</v>
      </c>
      <c r="E172" s="64"/>
      <c r="F172" s="17">
        <f>[1]Monthly!BS170</f>
        <v>0</v>
      </c>
      <c r="G172" s="63">
        <f>[1]Monthly!BG170</f>
        <v>73</v>
      </c>
      <c r="H172" s="18">
        <f t="shared" si="9"/>
        <v>-1</v>
      </c>
    </row>
    <row r="173" spans="1:8" x14ac:dyDescent="0.25">
      <c r="A173" s="61" t="s">
        <v>138</v>
      </c>
      <c r="B173" s="64">
        <f>[1]Monthly!CE171</f>
        <v>0</v>
      </c>
      <c r="C173" s="63">
        <f>[1]Monthly!CE172</f>
        <v>0</v>
      </c>
      <c r="D173" s="16">
        <f>[1]Fiscal!H172</f>
        <v>987</v>
      </c>
      <c r="E173" s="64">
        <f>[1]Monthly!BS171</f>
        <v>0</v>
      </c>
      <c r="F173" s="63">
        <f>[1]Monthly!BS172</f>
        <v>0</v>
      </c>
      <c r="G173" s="63">
        <f>[1]Monthly!BG171</f>
        <v>5</v>
      </c>
      <c r="H173" s="18">
        <f t="shared" si="9"/>
        <v>-1</v>
      </c>
    </row>
    <row r="174" spans="1:8" x14ac:dyDescent="0.25">
      <c r="A174" s="61" t="s">
        <v>139</v>
      </c>
      <c r="B174" s="64">
        <f>[1]Monthly!CE173</f>
        <v>9</v>
      </c>
      <c r="C174" s="65">
        <f>[1]Monthly!CE174</f>
        <v>40</v>
      </c>
      <c r="D174" s="66">
        <f>[1]Fiscal!H174</f>
        <v>263</v>
      </c>
      <c r="E174" s="64">
        <f>[1]Monthly!BS173</f>
        <v>9</v>
      </c>
      <c r="F174" s="65">
        <f>[1]Monthly!BS174</f>
        <v>51</v>
      </c>
      <c r="G174" s="63">
        <f>[1]Monthly!BG174</f>
        <v>0</v>
      </c>
      <c r="H174" s="18"/>
    </row>
    <row r="175" spans="1:8" x14ac:dyDescent="0.25">
      <c r="A175" s="67"/>
      <c r="B175" s="68"/>
      <c r="C175" s="69"/>
      <c r="D175" s="69"/>
      <c r="E175" s="69"/>
      <c r="F175" s="70"/>
      <c r="G175" s="63"/>
      <c r="H175" s="31"/>
    </row>
    <row r="176" spans="1:8" x14ac:dyDescent="0.25">
      <c r="A176" s="61" t="s">
        <v>140</v>
      </c>
      <c r="B176" s="71"/>
      <c r="C176" s="72"/>
      <c r="D176" s="72"/>
      <c r="E176" s="72"/>
      <c r="F176" s="73"/>
      <c r="G176" s="63"/>
      <c r="H176" s="74"/>
    </row>
    <row r="177" spans="1:8" x14ac:dyDescent="0.25">
      <c r="A177" s="61" t="s">
        <v>141</v>
      </c>
      <c r="B177" s="75">
        <f>[1]Monthly!CE176</f>
        <v>5</v>
      </c>
      <c r="C177" s="76">
        <f>[1]Monthly!CE177</f>
        <v>0</v>
      </c>
      <c r="D177" s="76">
        <f>[1]Fiscal!H77</f>
        <v>642</v>
      </c>
      <c r="E177" s="75">
        <f>[1]Monthly!BS176</f>
        <v>2</v>
      </c>
      <c r="F177" s="76">
        <f>[1]Monthly!BS177</f>
        <v>76</v>
      </c>
      <c r="G177" s="63" t="str">
        <f>[1]Monthly!BG177</f>
        <v>100</v>
      </c>
      <c r="H177" s="18">
        <f t="shared" ref="H177:H182" si="10">(C177-G177)/G177</f>
        <v>-1</v>
      </c>
    </row>
    <row r="178" spans="1:8" x14ac:dyDescent="0.25">
      <c r="A178" s="61" t="s">
        <v>142</v>
      </c>
      <c r="B178" s="64">
        <f>[1]Monthly!CE179</f>
        <v>1</v>
      </c>
      <c r="C178" s="39">
        <f>[1]Monthly!CE180</f>
        <v>15</v>
      </c>
      <c r="D178" s="39">
        <f>[1]Fiscal!H180</f>
        <v>51</v>
      </c>
      <c r="E178" s="64">
        <f>[1]Monthly!BS179</f>
        <v>0</v>
      </c>
      <c r="F178" s="39">
        <f>[1]Monthly!BS180</f>
        <v>0</v>
      </c>
      <c r="G178" s="63">
        <f>[1]Monthly!BG180</f>
        <v>0</v>
      </c>
      <c r="H178" s="18"/>
    </row>
    <row r="179" spans="1:8" x14ac:dyDescent="0.25">
      <c r="A179" s="61" t="s">
        <v>143</v>
      </c>
      <c r="B179" s="64">
        <f>[1]Monthly!CE182</f>
        <v>0</v>
      </c>
      <c r="C179" s="39">
        <f>[1]Monthly!CE183</f>
        <v>0</v>
      </c>
      <c r="D179" s="39">
        <f>[1]Fiscal!H183</f>
        <v>344</v>
      </c>
      <c r="E179" s="64">
        <f>[1]Monthly!BS182</f>
        <v>0</v>
      </c>
      <c r="F179" s="39">
        <f>[1]Monthly!BS183</f>
        <v>0</v>
      </c>
      <c r="G179" s="63">
        <f>[1]Monthly!BG183</f>
        <v>102</v>
      </c>
      <c r="H179" s="18">
        <f t="shared" si="10"/>
        <v>-1</v>
      </c>
    </row>
    <row r="180" spans="1:8" x14ac:dyDescent="0.25">
      <c r="A180" s="61" t="s">
        <v>144</v>
      </c>
      <c r="B180" s="64">
        <f>[1]Monthly!CE185</f>
        <v>0</v>
      </c>
      <c r="C180" s="39">
        <f>[1]Monthly!CE186</f>
        <v>0</v>
      </c>
      <c r="D180" s="39">
        <f>[1]Fiscal!H186</f>
        <v>0</v>
      </c>
      <c r="E180" s="64">
        <f>[1]Monthly!BS185</f>
        <v>0</v>
      </c>
      <c r="F180" s="39">
        <f>[1]Monthly!BS186</f>
        <v>0</v>
      </c>
      <c r="G180" s="63">
        <f>[1]Monthly!BG186</f>
        <v>0</v>
      </c>
      <c r="H180" s="18"/>
    </row>
    <row r="181" spans="1:8" x14ac:dyDescent="0.25">
      <c r="A181" s="61" t="s">
        <v>145</v>
      </c>
      <c r="B181" s="64">
        <f>[1]Monthly!CE188</f>
        <v>0</v>
      </c>
      <c r="C181" s="39">
        <f>[1]Monthly!CE189</f>
        <v>0</v>
      </c>
      <c r="D181" s="39">
        <f>[1]Fiscal!H189</f>
        <v>0</v>
      </c>
      <c r="E181" s="64">
        <f>[1]Monthly!BS188</f>
        <v>0</v>
      </c>
      <c r="F181" s="39">
        <f>[1]Monthly!BS189</f>
        <v>0</v>
      </c>
      <c r="G181" s="63">
        <f>[1]Monthly!BG189</f>
        <v>0</v>
      </c>
      <c r="H181" s="18"/>
    </row>
    <row r="182" spans="1:8" x14ac:dyDescent="0.25">
      <c r="A182" s="61" t="s">
        <v>146</v>
      </c>
      <c r="B182" s="64">
        <f>[1]Monthly!CE191</f>
        <v>1</v>
      </c>
      <c r="C182" s="39">
        <f>[1]Monthly!CE192</f>
        <v>15</v>
      </c>
      <c r="D182" s="39">
        <f>[1]Fiscal!H192</f>
        <v>61</v>
      </c>
      <c r="E182" s="64">
        <f>[1]Monthly!BS191</f>
        <v>5</v>
      </c>
      <c r="F182" s="39">
        <f>[1]Monthly!BS192</f>
        <v>16</v>
      </c>
      <c r="G182" s="63">
        <f>[1]Monthly!BG192</f>
        <v>2</v>
      </c>
      <c r="H182" s="18">
        <f t="shared" si="10"/>
        <v>6.5</v>
      </c>
    </row>
    <row r="183" spans="1:8" x14ac:dyDescent="0.25">
      <c r="A183" s="4"/>
      <c r="B183" s="11"/>
      <c r="C183" s="25"/>
      <c r="D183" s="25"/>
      <c r="E183" s="25"/>
      <c r="F183" s="77"/>
      <c r="G183" s="63"/>
      <c r="H183" s="74"/>
    </row>
    <row r="184" spans="1:8" x14ac:dyDescent="0.25">
      <c r="A184" s="2" t="s">
        <v>147</v>
      </c>
      <c r="B184" s="11"/>
      <c r="C184" s="78"/>
      <c r="D184" s="78"/>
      <c r="E184" s="78"/>
      <c r="F184" s="77"/>
      <c r="G184" s="63"/>
      <c r="H184" s="74"/>
    </row>
    <row r="185" spans="1:8" x14ac:dyDescent="0.25">
      <c r="A185" s="79" t="s">
        <v>148</v>
      </c>
      <c r="B185" s="16">
        <v>1</v>
      </c>
      <c r="C185" s="16">
        <f>[1]Monthly!CE209</f>
        <v>2</v>
      </c>
      <c r="D185" s="16">
        <f>[1]Fiscal!H209</f>
        <v>24</v>
      </c>
      <c r="E185" s="16">
        <v>0</v>
      </c>
      <c r="F185" s="16">
        <f>[1]Monthly!BS209</f>
        <v>0</v>
      </c>
      <c r="G185" s="63">
        <f>[1]Monthly!BG209</f>
        <v>0</v>
      </c>
      <c r="H185" s="18"/>
    </row>
    <row r="186" spans="1:8" x14ac:dyDescent="0.25">
      <c r="A186" s="71" t="s">
        <v>149</v>
      </c>
      <c r="B186" s="16">
        <v>1</v>
      </c>
      <c r="C186" s="16">
        <f>[1]Monthly!CE210</f>
        <v>4</v>
      </c>
      <c r="D186" s="16">
        <f>[1]Fiscal!H210</f>
        <v>52</v>
      </c>
      <c r="E186" s="16">
        <v>0</v>
      </c>
      <c r="F186" s="16">
        <f>[1]Monthly!BS210</f>
        <v>0</v>
      </c>
      <c r="G186" s="63">
        <f>[1]Monthly!BG210</f>
        <v>13</v>
      </c>
      <c r="H186" s="18">
        <f>(C186-G186)/G186</f>
        <v>-0.69230769230769229</v>
      </c>
    </row>
    <row r="187" spans="1:8" x14ac:dyDescent="0.25">
      <c r="A187" s="4"/>
      <c r="B187" s="11"/>
      <c r="C187" s="25"/>
      <c r="D187" s="25"/>
      <c r="E187" s="25"/>
      <c r="F187" s="77"/>
      <c r="G187" s="77"/>
      <c r="H187" s="74"/>
    </row>
    <row r="188" spans="1:8" x14ac:dyDescent="0.25">
      <c r="A188" s="2"/>
      <c r="B188" s="56"/>
      <c r="C188" s="8" t="s">
        <v>125</v>
      </c>
      <c r="D188" s="57" t="s">
        <v>126</v>
      </c>
      <c r="E188" s="57"/>
      <c r="F188" s="58" t="s">
        <v>128</v>
      </c>
      <c r="G188" s="58" t="s">
        <v>128</v>
      </c>
      <c r="H188" s="10" t="s">
        <v>7</v>
      </c>
    </row>
    <row r="189" spans="1:8" x14ac:dyDescent="0.25">
      <c r="A189" s="80" t="s">
        <v>150</v>
      </c>
      <c r="B189" s="81"/>
      <c r="C189" s="57" t="s">
        <v>131</v>
      </c>
      <c r="D189" s="57" t="s">
        <v>131</v>
      </c>
      <c r="E189" s="57"/>
      <c r="F189" s="58" t="s">
        <v>132</v>
      </c>
      <c r="G189" s="58">
        <v>2019</v>
      </c>
      <c r="H189" s="8" t="s">
        <v>11</v>
      </c>
    </row>
    <row r="190" spans="1:8" x14ac:dyDescent="0.25">
      <c r="A190" s="82" t="s">
        <v>72</v>
      </c>
      <c r="B190" s="64"/>
      <c r="C190" s="16">
        <f>[1]Monthly!CE194</f>
        <v>11</v>
      </c>
      <c r="D190" s="16">
        <f>[1]Fiscal!E194</f>
        <v>183</v>
      </c>
      <c r="E190" s="16"/>
      <c r="F190" s="83">
        <f>[1]Monthly!BS194</f>
        <v>18</v>
      </c>
      <c r="G190" s="83">
        <f>[1]Monthly!BG194</f>
        <v>19</v>
      </c>
      <c r="H190" s="18">
        <f t="shared" ref="H190:H198" si="11">(C190-G190)/G190</f>
        <v>-0.42105263157894735</v>
      </c>
    </row>
    <row r="191" spans="1:8" x14ac:dyDescent="0.25">
      <c r="A191" s="82" t="s">
        <v>73</v>
      </c>
      <c r="B191" s="64"/>
      <c r="C191" s="16">
        <f>[1]Monthly!CE195</f>
        <v>0</v>
      </c>
      <c r="D191" s="16">
        <f>[1]Fiscal!E195</f>
        <v>1</v>
      </c>
      <c r="E191" s="16"/>
      <c r="F191" s="83">
        <f>[1]Monthly!BS195</f>
        <v>0</v>
      </c>
      <c r="G191" s="83">
        <f>[1]Monthly!BG195</f>
        <v>0</v>
      </c>
      <c r="H191" s="18"/>
    </row>
    <row r="192" spans="1:8" x14ac:dyDescent="0.25">
      <c r="A192" s="82" t="s">
        <v>74</v>
      </c>
      <c r="B192" s="64"/>
      <c r="C192" s="16">
        <f>[1]Monthly!CE196</f>
        <v>6</v>
      </c>
      <c r="D192" s="16">
        <f>[1]Fiscal!E196</f>
        <v>59</v>
      </c>
      <c r="E192" s="16"/>
      <c r="F192" s="83">
        <f>[1]Monthly!BS196</f>
        <v>6</v>
      </c>
      <c r="G192" s="83">
        <f>[1]Monthly!BG196</f>
        <v>0</v>
      </c>
      <c r="H192" s="18"/>
    </row>
    <row r="193" spans="1:8" x14ac:dyDescent="0.25">
      <c r="A193" s="82" t="s">
        <v>75</v>
      </c>
      <c r="B193" s="64"/>
      <c r="C193" s="16">
        <f>[1]Monthly!CE197</f>
        <v>0</v>
      </c>
      <c r="D193" s="16">
        <f>[1]Fiscal!E197</f>
        <v>6</v>
      </c>
      <c r="E193" s="16"/>
      <c r="F193" s="83">
        <f>[1]Monthly!BS197</f>
        <v>0</v>
      </c>
      <c r="G193" s="83">
        <f>[1]Monthly!BG197</f>
        <v>0</v>
      </c>
      <c r="H193" s="18"/>
    </row>
    <row r="194" spans="1:8" x14ac:dyDescent="0.25">
      <c r="A194" s="82" t="s">
        <v>76</v>
      </c>
      <c r="B194" s="64"/>
      <c r="C194" s="16">
        <f>[1]Monthly!CE198</f>
        <v>0</v>
      </c>
      <c r="D194" s="16">
        <f>[1]Fiscal!E198</f>
        <v>0</v>
      </c>
      <c r="E194" s="16"/>
      <c r="F194" s="83">
        <f>[1]Monthly!BS198</f>
        <v>0</v>
      </c>
      <c r="G194" s="83">
        <f>[1]Monthly!BG198</f>
        <v>0</v>
      </c>
      <c r="H194" s="18"/>
    </row>
    <row r="195" spans="1:8" x14ac:dyDescent="0.25">
      <c r="A195" s="82" t="s">
        <v>77</v>
      </c>
      <c r="B195" s="64"/>
      <c r="C195" s="16">
        <f>[1]Monthly!CE199</f>
        <v>5</v>
      </c>
      <c r="D195" s="16">
        <f>[1]Fiscal!E199</f>
        <v>42</v>
      </c>
      <c r="E195" s="16"/>
      <c r="F195" s="83">
        <f>[1]Monthly!BS199</f>
        <v>0</v>
      </c>
      <c r="G195" s="83">
        <f>[1]Monthly!BG199</f>
        <v>0</v>
      </c>
      <c r="H195" s="18"/>
    </row>
    <row r="196" spans="1:8" x14ac:dyDescent="0.25">
      <c r="A196" s="82" t="s">
        <v>78</v>
      </c>
      <c r="B196" s="64"/>
      <c r="C196" s="16">
        <f>[1]Monthly!CE200</f>
        <v>7</v>
      </c>
      <c r="D196" s="16">
        <f>[1]Fiscal!E200</f>
        <v>58</v>
      </c>
      <c r="E196" s="16"/>
      <c r="F196" s="83">
        <f>[1]Monthly!BS200</f>
        <v>0</v>
      </c>
      <c r="G196" s="83">
        <f>[1]Monthly!BG200</f>
        <v>0</v>
      </c>
      <c r="H196" s="18"/>
    </row>
    <row r="197" spans="1:8" x14ac:dyDescent="0.25">
      <c r="A197" s="82" t="s">
        <v>79</v>
      </c>
      <c r="B197" s="64"/>
      <c r="C197" s="16">
        <f>[1]Monthly!CE201</f>
        <v>0</v>
      </c>
      <c r="D197" s="16">
        <f>[1]Fiscal!E201</f>
        <v>0</v>
      </c>
      <c r="E197" s="16"/>
      <c r="F197" s="83">
        <f>[1]Monthly!BS201</f>
        <v>0</v>
      </c>
      <c r="G197" s="83">
        <f>[1]Monthly!BG201</f>
        <v>0</v>
      </c>
      <c r="H197" s="18"/>
    </row>
    <row r="198" spans="1:8" x14ac:dyDescent="0.25">
      <c r="A198" s="84" t="s">
        <v>26</v>
      </c>
      <c r="B198" s="22"/>
      <c r="C198" s="22">
        <f>SUM(C190:C197)</f>
        <v>29</v>
      </c>
      <c r="D198" s="22">
        <f>SUM(D190:D197)</f>
        <v>349</v>
      </c>
      <c r="E198" s="22"/>
      <c r="F198" s="85">
        <f>SUM(F190:F197)</f>
        <v>24</v>
      </c>
      <c r="G198" s="85">
        <f>SUM(G190:G197)</f>
        <v>19</v>
      </c>
      <c r="H198" s="18">
        <f t="shared" si="11"/>
        <v>0.52631578947368418</v>
      </c>
    </row>
    <row r="199" spans="1:8" x14ac:dyDescent="0.25">
      <c r="A199" s="4"/>
      <c r="B199" s="11"/>
      <c r="C199" s="25"/>
      <c r="D199" s="25"/>
      <c r="E199" s="25"/>
      <c r="F199" s="77"/>
      <c r="G199" s="77"/>
      <c r="H199" s="74"/>
    </row>
    <row r="200" spans="1:8" x14ac:dyDescent="0.25">
      <c r="A200" s="4"/>
      <c r="B200" s="56" t="s">
        <v>124</v>
      </c>
      <c r="C200" s="8" t="s">
        <v>125</v>
      </c>
      <c r="D200" s="57" t="s">
        <v>126</v>
      </c>
      <c r="E200" s="57" t="s">
        <v>127</v>
      </c>
      <c r="F200" s="58" t="s">
        <v>128</v>
      </c>
      <c r="G200" s="58" t="s">
        <v>128</v>
      </c>
      <c r="H200" s="10" t="s">
        <v>7</v>
      </c>
    </row>
    <row r="201" spans="1:8" x14ac:dyDescent="0.25">
      <c r="A201" s="2" t="s">
        <v>151</v>
      </c>
      <c r="B201" s="60" t="s">
        <v>130</v>
      </c>
      <c r="C201" s="57" t="s">
        <v>131</v>
      </c>
      <c r="D201" s="57" t="s">
        <v>131</v>
      </c>
      <c r="E201" s="57" t="s">
        <v>132</v>
      </c>
      <c r="F201" s="58" t="s">
        <v>132</v>
      </c>
      <c r="G201" s="58">
        <v>2019</v>
      </c>
      <c r="H201" s="8" t="s">
        <v>11</v>
      </c>
    </row>
    <row r="202" spans="1:8" x14ac:dyDescent="0.25">
      <c r="A202" s="82" t="s">
        <v>152</v>
      </c>
      <c r="B202" s="64">
        <f>[1]Monthly!CE203</f>
        <v>0</v>
      </c>
      <c r="C202" s="16">
        <f>[1]Monthly!CE204</f>
        <v>0</v>
      </c>
      <c r="D202" s="16">
        <f>[1]Fiscal!H204</f>
        <v>0</v>
      </c>
      <c r="E202" s="16">
        <f>[1]Monthly!BS203</f>
        <v>0</v>
      </c>
      <c r="F202" s="83">
        <f>[1]Monthly!BS204</f>
        <v>0</v>
      </c>
      <c r="G202" s="83">
        <f>[1]Monthly!BG204</f>
        <v>0</v>
      </c>
      <c r="H202" s="18"/>
    </row>
    <row r="203" spans="1:8" x14ac:dyDescent="0.25">
      <c r="A203" s="82" t="s">
        <v>153</v>
      </c>
      <c r="B203" s="64">
        <f>[1]Monthly!CE205</f>
        <v>6</v>
      </c>
      <c r="C203" s="16">
        <f>[1]Monthly!CE206</f>
        <v>543</v>
      </c>
      <c r="D203" s="16">
        <f>[1]Fiscal!H206</f>
        <v>5276</v>
      </c>
      <c r="E203" s="16">
        <f>[1]Monthly!BS205</f>
        <v>0</v>
      </c>
      <c r="F203" s="83">
        <f>[1]Monthly!BS206</f>
        <v>0</v>
      </c>
      <c r="G203" s="83">
        <f>[1]Monthly!BG206</f>
        <v>91</v>
      </c>
      <c r="H203" s="18">
        <f>(C203-G203)/G203</f>
        <v>4.9670329670329672</v>
      </c>
    </row>
    <row r="204" spans="1:8" x14ac:dyDescent="0.25">
      <c r="A204" s="59" t="s">
        <v>154</v>
      </c>
      <c r="B204" s="64">
        <f>[1]Monthly!CE207</f>
        <v>29</v>
      </c>
      <c r="C204" s="16">
        <f>[1]Monthly!CE208</f>
        <v>488</v>
      </c>
      <c r="D204" s="16">
        <f>[1]Fiscal!H208</f>
        <v>2091</v>
      </c>
      <c r="E204" s="16">
        <f>[1]Monthly!BS207</f>
        <v>0</v>
      </c>
      <c r="F204" s="83">
        <f>[1]Monthly!BS208</f>
        <v>0</v>
      </c>
      <c r="G204" s="83">
        <f>[1]Monthly!BG208</f>
        <v>16</v>
      </c>
      <c r="H204" s="18">
        <f>(C204-G204)/G204</f>
        <v>29.5</v>
      </c>
    </row>
    <row r="205" spans="1:8" x14ac:dyDescent="0.25">
      <c r="A205" s="59" t="s">
        <v>155</v>
      </c>
      <c r="B205" s="64">
        <f>[1]Monthly!CE211</f>
        <v>4</v>
      </c>
      <c r="C205" s="16">
        <f>[1]Monthly!CE212+[1]Monthly!CE213</f>
        <v>72</v>
      </c>
      <c r="D205" s="16">
        <f>[1]Fiscal!G221</f>
        <v>2278</v>
      </c>
      <c r="E205" s="64">
        <f>[1]Monthly!BS211</f>
        <v>5</v>
      </c>
      <c r="F205" s="16">
        <f>[1]Monthly!QY212+[1]Monthly!BS213</f>
        <v>13</v>
      </c>
      <c r="G205" s="83">
        <f>[1]Monthly!BG221</f>
        <v>0</v>
      </c>
      <c r="H205" s="18"/>
    </row>
    <row r="206" spans="1:8" x14ac:dyDescent="0.25">
      <c r="A206" s="37"/>
      <c r="B206" s="37"/>
      <c r="C206" s="37"/>
      <c r="D206" s="37"/>
      <c r="E206" s="37"/>
      <c r="F206" s="37"/>
      <c r="G206" s="37"/>
      <c r="H206" s="37"/>
    </row>
    <row r="207" spans="1:8" x14ac:dyDescent="0.25">
      <c r="A207" s="37"/>
      <c r="B207" s="37"/>
      <c r="C207" s="37"/>
      <c r="D207" s="8" t="s">
        <v>4</v>
      </c>
      <c r="E207" s="8" t="s">
        <v>5</v>
      </c>
      <c r="F207" s="9" t="s">
        <v>6</v>
      </c>
      <c r="G207" s="9" t="s">
        <v>6</v>
      </c>
      <c r="H207" s="10" t="s">
        <v>7</v>
      </c>
    </row>
    <row r="208" spans="1:8" x14ac:dyDescent="0.25">
      <c r="A208" s="2" t="s">
        <v>156</v>
      </c>
      <c r="B208" s="4"/>
      <c r="C208" s="11"/>
      <c r="D208" s="8" t="s">
        <v>8</v>
      </c>
      <c r="E208" s="8" t="s">
        <v>9</v>
      </c>
      <c r="F208" s="9" t="s">
        <v>10</v>
      </c>
      <c r="G208" s="9">
        <v>2019</v>
      </c>
      <c r="H208" s="8" t="s">
        <v>11</v>
      </c>
    </row>
    <row r="209" spans="1:8" x14ac:dyDescent="0.25">
      <c r="A209" s="13" t="s">
        <v>157</v>
      </c>
      <c r="B209" s="14"/>
      <c r="C209" s="15"/>
      <c r="D209" s="16">
        <f>[1]Monthly!CE224</f>
        <v>0</v>
      </c>
      <c r="E209" s="39">
        <f>[1]Fiscal!H224</f>
        <v>0</v>
      </c>
      <c r="F209" s="16">
        <f>[1]Monthly!BS224</f>
        <v>0</v>
      </c>
      <c r="G209" s="16">
        <f>[1]Monthly!BG224</f>
        <v>3</v>
      </c>
      <c r="H209" s="86">
        <f>(+D209-G209)/G209</f>
        <v>-1</v>
      </c>
    </row>
    <row r="210" spans="1:8" x14ac:dyDescent="0.25">
      <c r="A210" s="13" t="s">
        <v>158</v>
      </c>
      <c r="B210" s="14"/>
      <c r="C210" s="15"/>
      <c r="D210" s="16">
        <f>[1]Monthly!CE225</f>
        <v>0</v>
      </c>
      <c r="E210" s="39">
        <f>[1]Fiscal!H225</f>
        <v>31</v>
      </c>
      <c r="F210" s="16">
        <f>[1]Monthly!BS225</f>
        <v>0</v>
      </c>
      <c r="G210" s="16">
        <f>[1]Monthly!BG225</f>
        <v>0</v>
      </c>
      <c r="H210" s="86"/>
    </row>
    <row r="211" spans="1:8" x14ac:dyDescent="0.25">
      <c r="A211" s="35" t="s">
        <v>159</v>
      </c>
      <c r="B211" s="40"/>
      <c r="C211" s="47"/>
      <c r="D211" s="16">
        <f>[1]Monthly!CE226</f>
        <v>262</v>
      </c>
      <c r="E211" s="39">
        <f>[1]Fiscal!H226</f>
        <v>2046</v>
      </c>
      <c r="F211" s="16">
        <f>[1]Monthly!BS226</f>
        <v>0</v>
      </c>
      <c r="G211" s="16">
        <f>[1]Monthly!BG226</f>
        <v>0</v>
      </c>
      <c r="H211" s="86"/>
    </row>
    <row r="212" spans="1:8" x14ac:dyDescent="0.25">
      <c r="A212" s="35"/>
      <c r="B212" s="40"/>
      <c r="C212" s="41" t="s">
        <v>26</v>
      </c>
      <c r="D212" s="22">
        <f>SUM(D209:D211)</f>
        <v>262</v>
      </c>
      <c r="E212" s="22">
        <f>SUM(E209:E211)</f>
        <v>2077</v>
      </c>
      <c r="F212" s="22">
        <f>SUM(F209:F211)</f>
        <v>0</v>
      </c>
      <c r="G212" s="22">
        <f>SUM(G209:G211)</f>
        <v>3</v>
      </c>
      <c r="H212" s="86">
        <f>(+D212-G212)/G212</f>
        <v>86.333333333333329</v>
      </c>
    </row>
    <row r="213" spans="1:8" x14ac:dyDescent="0.25">
      <c r="A213" s="4"/>
      <c r="B213" s="4"/>
      <c r="C213" s="11"/>
      <c r="D213" s="25"/>
      <c r="E213" s="25"/>
      <c r="F213" s="25"/>
      <c r="G213" s="25"/>
      <c r="H213" s="12"/>
    </row>
    <row r="214" spans="1:8" x14ac:dyDescent="0.25">
      <c r="A214" s="2" t="s">
        <v>160</v>
      </c>
      <c r="B214" s="4"/>
      <c r="C214" s="11"/>
      <c r="D214" s="25"/>
      <c r="E214" s="25"/>
      <c r="F214" s="25"/>
      <c r="G214" s="25"/>
      <c r="H214" s="12"/>
    </row>
    <row r="215" spans="1:8" x14ac:dyDescent="0.25">
      <c r="A215" s="13" t="s">
        <v>161</v>
      </c>
      <c r="B215" s="14"/>
      <c r="C215" s="15"/>
      <c r="D215" s="16">
        <f>[1]Monthly!CE229</f>
        <v>64</v>
      </c>
      <c r="E215" s="39">
        <f>[1]Fiscal!H229</f>
        <v>359</v>
      </c>
      <c r="F215" s="16">
        <f>[1]Monthly!BS229</f>
        <v>0</v>
      </c>
      <c r="G215" s="16">
        <f>[1]Monthly!BG229</f>
        <v>0</v>
      </c>
      <c r="H215" s="18"/>
    </row>
    <row r="216" spans="1:8" x14ac:dyDescent="0.25">
      <c r="A216" s="35" t="s">
        <v>162</v>
      </c>
      <c r="B216" s="40"/>
      <c r="C216" s="47"/>
      <c r="D216" s="16">
        <f>[1]Monthly!CE230</f>
        <v>200</v>
      </c>
      <c r="E216" s="39">
        <f>[1]Fiscal!H230</f>
        <v>1220</v>
      </c>
      <c r="F216" s="16">
        <f>[1]Monthly!BS230</f>
        <v>0</v>
      </c>
      <c r="G216" s="16">
        <f>[1]Monthly!BG230</f>
        <v>0</v>
      </c>
      <c r="H216" s="18"/>
    </row>
    <row r="217" spans="1:8" x14ac:dyDescent="0.25">
      <c r="A217" s="4"/>
      <c r="B217" s="4"/>
      <c r="C217" s="11"/>
      <c r="D217" s="25"/>
      <c r="E217" s="25"/>
      <c r="F217" s="25"/>
      <c r="G217" s="25"/>
      <c r="H217" s="12"/>
    </row>
    <row r="218" spans="1:8" x14ac:dyDescent="0.25">
      <c r="A218" s="2" t="s">
        <v>163</v>
      </c>
      <c r="B218" s="4"/>
      <c r="C218" s="11"/>
      <c r="D218" s="25"/>
      <c r="E218" s="25"/>
      <c r="F218" s="25"/>
      <c r="G218" s="25"/>
      <c r="H218" s="12"/>
    </row>
    <row r="219" spans="1:8" x14ac:dyDescent="0.25">
      <c r="A219" s="13" t="s">
        <v>164</v>
      </c>
      <c r="B219" s="14"/>
      <c r="C219" s="15"/>
      <c r="D219" s="16">
        <f>[1]Monthly!CE233</f>
        <v>20988</v>
      </c>
      <c r="E219" s="39">
        <f>[1]Fiscal!H233</f>
        <v>138877</v>
      </c>
      <c r="F219" s="16">
        <f>[1]Monthly!BS233</f>
        <v>3997</v>
      </c>
      <c r="G219" s="16">
        <f>[1]Monthly!BG233</f>
        <v>3001</v>
      </c>
      <c r="H219" s="18">
        <f t="shared" ref="H219:H227" si="12">(+D219-G219)/G219</f>
        <v>5.9936687770743085</v>
      </c>
    </row>
    <row r="220" spans="1:8" x14ac:dyDescent="0.25">
      <c r="A220" s="35" t="s">
        <v>165</v>
      </c>
      <c r="B220" s="40"/>
      <c r="C220" s="47"/>
      <c r="D220" s="16">
        <f>[1]Monthly!CE234</f>
        <v>293</v>
      </c>
      <c r="E220" s="39">
        <f>[1]Fiscal!H234</f>
        <v>1659</v>
      </c>
      <c r="F220" s="16">
        <f>[1]Monthly!BS234</f>
        <v>64</v>
      </c>
      <c r="G220" s="16">
        <f>[1]Monthly!BG234</f>
        <v>136</v>
      </c>
      <c r="H220" s="18">
        <f t="shared" si="12"/>
        <v>1.1544117647058822</v>
      </c>
    </row>
    <row r="221" spans="1:8" x14ac:dyDescent="0.25">
      <c r="A221" s="35" t="s">
        <v>166</v>
      </c>
      <c r="B221" s="40"/>
      <c r="C221" s="47"/>
      <c r="D221" s="16">
        <f>[1]Monthly!CE235</f>
        <v>1241</v>
      </c>
      <c r="E221" s="39">
        <f>[1]Fiscal!H235</f>
        <v>8217</v>
      </c>
      <c r="F221" s="16">
        <f>[1]Monthly!BS235</f>
        <v>1071</v>
      </c>
      <c r="G221" s="16">
        <f>[1]Monthly!BG235</f>
        <v>1013</v>
      </c>
      <c r="H221" s="18">
        <f t="shared" si="12"/>
        <v>0.22507403751233959</v>
      </c>
    </row>
    <row r="222" spans="1:8" x14ac:dyDescent="0.25">
      <c r="A222" s="35" t="s">
        <v>167</v>
      </c>
      <c r="B222" s="40"/>
      <c r="C222" s="47"/>
      <c r="D222" s="16">
        <f>[1]Monthly!CE236</f>
        <v>256</v>
      </c>
      <c r="E222" s="39">
        <f>[1]Fiscal!H236</f>
        <v>2197</v>
      </c>
      <c r="F222" s="16">
        <f>[1]Monthly!BS236</f>
        <v>247</v>
      </c>
      <c r="G222" s="16">
        <f>[1]Monthly!BG236</f>
        <v>44</v>
      </c>
      <c r="H222" s="18">
        <f t="shared" si="12"/>
        <v>4.8181818181818183</v>
      </c>
    </row>
    <row r="223" spans="1:8" x14ac:dyDescent="0.25">
      <c r="A223" s="35" t="s">
        <v>168</v>
      </c>
      <c r="B223" s="40"/>
      <c r="C223" s="47"/>
      <c r="D223" s="16">
        <f>[1]Monthly!CE237</f>
        <v>0</v>
      </c>
      <c r="E223" s="39">
        <f>[1]Fiscal!H237</f>
        <v>0</v>
      </c>
      <c r="F223" s="16">
        <f>[1]Monthly!BS237</f>
        <v>0</v>
      </c>
      <c r="G223" s="16">
        <f>[1]Monthly!BG237</f>
        <v>0</v>
      </c>
      <c r="H223" s="18"/>
    </row>
    <row r="224" spans="1:8" x14ac:dyDescent="0.25">
      <c r="A224" s="35" t="s">
        <v>169</v>
      </c>
      <c r="B224" s="40"/>
      <c r="C224" s="47"/>
      <c r="D224" s="16">
        <f>[1]Monthly!CE238</f>
        <v>99</v>
      </c>
      <c r="E224" s="39">
        <f>[1]Fiscal!H238</f>
        <v>742</v>
      </c>
      <c r="F224" s="16">
        <f>[1]Monthly!BS238</f>
        <v>38</v>
      </c>
      <c r="G224" s="16">
        <f>[1]Monthly!BG238</f>
        <v>0</v>
      </c>
      <c r="H224" s="18"/>
    </row>
    <row r="225" spans="1:8" x14ac:dyDescent="0.25">
      <c r="A225" s="35" t="s">
        <v>170</v>
      </c>
      <c r="B225" s="40"/>
      <c r="C225" s="47"/>
      <c r="D225" s="16">
        <f>[1]Monthly!CE239</f>
        <v>345</v>
      </c>
      <c r="E225" s="39">
        <f>[1]Fiscal!H239</f>
        <v>2076</v>
      </c>
      <c r="F225" s="16">
        <f>[1]Monthly!BS239</f>
        <v>149</v>
      </c>
      <c r="G225" s="16">
        <f>[1]Monthly!BG239</f>
        <v>0</v>
      </c>
      <c r="H225" s="18"/>
    </row>
    <row r="226" spans="1:8" hidden="1" x14ac:dyDescent="0.25">
      <c r="A226" s="19" t="s">
        <v>171</v>
      </c>
      <c r="B226" s="28"/>
      <c r="C226" s="29"/>
      <c r="D226" s="16">
        <f>[1]Monthly!CE240</f>
        <v>0</v>
      </c>
      <c r="E226" s="16">
        <f>[1]Fiscal!C240</f>
        <v>0</v>
      </c>
      <c r="F226" s="16">
        <f>[1]Monthly!BSI240</f>
        <v>0</v>
      </c>
      <c r="G226" s="16">
        <f>[1]Monthly!BGJ240</f>
        <v>0</v>
      </c>
      <c r="H226" s="18" t="e">
        <f t="shared" si="12"/>
        <v>#DIV/0!</v>
      </c>
    </row>
    <row r="227" spans="1:8" x14ac:dyDescent="0.25">
      <c r="A227" s="35" t="s">
        <v>172</v>
      </c>
      <c r="B227" s="40"/>
      <c r="C227" s="47"/>
      <c r="D227" s="16">
        <f>[1]Monthly!CE241</f>
        <v>853</v>
      </c>
      <c r="E227" s="39">
        <f>[1]Fiscal!H241</f>
        <v>7044</v>
      </c>
      <c r="F227" s="16">
        <f>[1]Monthly!BS241</f>
        <v>1012</v>
      </c>
      <c r="G227" s="16">
        <f>[1]Monthly!BG241</f>
        <v>698</v>
      </c>
      <c r="H227" s="18">
        <f t="shared" si="12"/>
        <v>0.22206303724928367</v>
      </c>
    </row>
    <row r="228" spans="1:8" x14ac:dyDescent="0.25">
      <c r="A228" s="4"/>
      <c r="B228" s="4"/>
      <c r="C228" s="11"/>
      <c r="D228" s="25"/>
      <c r="E228" s="25"/>
      <c r="F228" s="25"/>
      <c r="G228" s="25"/>
      <c r="H228" s="12"/>
    </row>
    <row r="229" spans="1:8" x14ac:dyDescent="0.25">
      <c r="A229" s="2" t="s">
        <v>173</v>
      </c>
      <c r="B229" s="4"/>
      <c r="C229" s="11"/>
      <c r="D229" s="25"/>
      <c r="E229" s="25"/>
      <c r="F229" s="25"/>
      <c r="G229" s="25"/>
      <c r="H229" s="12"/>
    </row>
    <row r="230" spans="1:8" x14ac:dyDescent="0.25">
      <c r="A230" s="13" t="s">
        <v>72</v>
      </c>
      <c r="B230" s="14"/>
      <c r="C230" s="15"/>
      <c r="D230" s="16">
        <f>[1]Monthly!CE244</f>
        <v>527</v>
      </c>
      <c r="E230" s="39">
        <f>[1]Fiscal!H244</f>
        <v>7039</v>
      </c>
      <c r="F230" s="16">
        <f>[1]Monthly!BS244</f>
        <v>259</v>
      </c>
      <c r="G230" s="16">
        <f>[1]Monthly!BG244</f>
        <v>227</v>
      </c>
      <c r="H230" s="18">
        <f t="shared" ref="H230:H238" si="13">(+D230-G230)/G230</f>
        <v>1.3215859030837005</v>
      </c>
    </row>
    <row r="231" spans="1:8" x14ac:dyDescent="0.25">
      <c r="A231" s="35" t="s">
        <v>73</v>
      </c>
      <c r="B231" s="40"/>
      <c r="C231" s="47"/>
      <c r="D231" s="16">
        <f>[1]Monthly!CE245</f>
        <v>0</v>
      </c>
      <c r="E231" s="39">
        <f>[1]Fiscal!H245</f>
        <v>4</v>
      </c>
      <c r="F231" s="16">
        <f>[1]Monthly!BS245</f>
        <v>0</v>
      </c>
      <c r="G231" s="16">
        <f>[1]Monthly!BG245</f>
        <v>0</v>
      </c>
      <c r="H231" s="18"/>
    </row>
    <row r="232" spans="1:8" x14ac:dyDescent="0.25">
      <c r="A232" s="35" t="s">
        <v>74</v>
      </c>
      <c r="B232" s="40"/>
      <c r="C232" s="47"/>
      <c r="D232" s="16">
        <f>[1]Monthly!CE246</f>
        <v>1</v>
      </c>
      <c r="E232" s="39">
        <f>[1]Fiscal!H246</f>
        <v>6</v>
      </c>
      <c r="F232" s="16">
        <f>[1]Monthly!BS246</f>
        <v>0</v>
      </c>
      <c r="G232" s="16">
        <f>[1]Monthly!BG246</f>
        <v>0</v>
      </c>
      <c r="H232" s="18"/>
    </row>
    <row r="233" spans="1:8" x14ac:dyDescent="0.25">
      <c r="A233" s="35" t="s">
        <v>75</v>
      </c>
      <c r="B233" s="40"/>
      <c r="C233" s="47"/>
      <c r="D233" s="16">
        <f>[1]Monthly!CE247</f>
        <v>1</v>
      </c>
      <c r="E233" s="39">
        <f>[1]Fiscal!H247</f>
        <v>157</v>
      </c>
      <c r="F233" s="16">
        <f>[1]Monthly!BS247</f>
        <v>5</v>
      </c>
      <c r="G233" s="16">
        <f>[1]Monthly!BG247</f>
        <v>0</v>
      </c>
      <c r="H233" s="18"/>
    </row>
    <row r="234" spans="1:8" x14ac:dyDescent="0.25">
      <c r="A234" s="35" t="s">
        <v>76</v>
      </c>
      <c r="B234" s="40"/>
      <c r="C234" s="47"/>
      <c r="D234" s="16">
        <f>[1]Monthly!CE248</f>
        <v>1</v>
      </c>
      <c r="E234" s="39">
        <f>[1]Fiscal!H248</f>
        <v>23</v>
      </c>
      <c r="F234" s="16">
        <f>[1]Monthly!BS248</f>
        <v>4</v>
      </c>
      <c r="G234" s="16">
        <f>[1]Monthly!BG248</f>
        <v>0</v>
      </c>
      <c r="H234" s="18"/>
    </row>
    <row r="235" spans="1:8" x14ac:dyDescent="0.25">
      <c r="A235" s="35" t="s">
        <v>77</v>
      </c>
      <c r="B235" s="40"/>
      <c r="C235" s="47"/>
      <c r="D235" s="16">
        <f>[1]Monthly!CE249</f>
        <v>1</v>
      </c>
      <c r="E235" s="39">
        <f>[1]Fiscal!H249</f>
        <v>30</v>
      </c>
      <c r="F235" s="16">
        <f>[1]Monthly!BS249</f>
        <v>1</v>
      </c>
      <c r="G235" s="16">
        <f>[1]Monthly!BG249</f>
        <v>2</v>
      </c>
      <c r="H235" s="18">
        <f t="shared" si="13"/>
        <v>-0.5</v>
      </c>
    </row>
    <row r="236" spans="1:8" x14ac:dyDescent="0.25">
      <c r="A236" s="35" t="s">
        <v>78</v>
      </c>
      <c r="B236" s="40"/>
      <c r="C236" s="47"/>
      <c r="D236" s="16">
        <f>[1]Monthly!CE250</f>
        <v>0</v>
      </c>
      <c r="E236" s="39">
        <f>[1]Fiscal!H250</f>
        <v>17</v>
      </c>
      <c r="F236" s="16">
        <f>[1]Monthly!BS250</f>
        <v>0</v>
      </c>
      <c r="G236" s="16">
        <f>[1]Monthly!BG250</f>
        <v>1</v>
      </c>
      <c r="H236" s="18">
        <f t="shared" si="13"/>
        <v>-1</v>
      </c>
    </row>
    <row r="237" spans="1:8" x14ac:dyDescent="0.25">
      <c r="A237" s="35" t="s">
        <v>79</v>
      </c>
      <c r="B237" s="40"/>
      <c r="C237" s="47"/>
      <c r="D237" s="16">
        <f>[1]Monthly!CE251</f>
        <v>0</v>
      </c>
      <c r="E237" s="39">
        <f>[1]Fiscal!H251</f>
        <v>0</v>
      </c>
      <c r="F237" s="16">
        <f>[1]Monthly!BS251</f>
        <v>0</v>
      </c>
      <c r="G237" s="16">
        <f>[1]Monthly!BG251</f>
        <v>0</v>
      </c>
      <c r="H237" s="18"/>
    </row>
    <row r="238" spans="1:8" x14ac:dyDescent="0.25">
      <c r="A238" s="35"/>
      <c r="B238" s="36"/>
      <c r="C238" s="87" t="s">
        <v>26</v>
      </c>
      <c r="D238" s="22">
        <f>SUM(D230:D237)</f>
        <v>531</v>
      </c>
      <c r="E238" s="22">
        <f>SUM(E230:E237)</f>
        <v>7276</v>
      </c>
      <c r="F238" s="22">
        <f>SUM(F230:F237)</f>
        <v>269</v>
      </c>
      <c r="G238" s="22">
        <f>SUM(G230:G237)</f>
        <v>230</v>
      </c>
      <c r="H238" s="18">
        <f t="shared" si="13"/>
        <v>1.308695652173913</v>
      </c>
    </row>
    <row r="239" spans="1:8" x14ac:dyDescent="0.25">
      <c r="A239" s="4"/>
      <c r="B239" s="4"/>
      <c r="C239" s="11"/>
      <c r="D239" s="25"/>
      <c r="E239" s="25"/>
      <c r="F239" s="25"/>
      <c r="G239" s="25"/>
      <c r="H239" s="42"/>
    </row>
    <row r="240" spans="1:8" x14ac:dyDescent="0.25">
      <c r="A240" s="2" t="s">
        <v>174</v>
      </c>
      <c r="B240" s="4"/>
      <c r="C240" s="11"/>
      <c r="D240" s="25"/>
      <c r="E240" s="25"/>
      <c r="F240" s="25"/>
      <c r="G240" s="25"/>
      <c r="H240" s="12"/>
    </row>
    <row r="241" spans="1:8" x14ac:dyDescent="0.25">
      <c r="A241" s="13" t="s">
        <v>175</v>
      </c>
      <c r="B241" s="14"/>
      <c r="C241" s="15"/>
      <c r="D241" s="88">
        <f>[1]Monthly!CE256</f>
        <v>877.52</v>
      </c>
      <c r="E241" s="39">
        <f>[1]Fiscal!H256</f>
        <v>7524.8899999999994</v>
      </c>
      <c r="F241" s="88">
        <f>[1]Monthly!BS256</f>
        <v>13.6</v>
      </c>
      <c r="G241" s="88">
        <f>[1]Monthly!BG256</f>
        <v>194</v>
      </c>
      <c r="H241" s="18">
        <f t="shared" ref="H241:H252" si="14">(+D241-G241)/G241</f>
        <v>3.5232989690721648</v>
      </c>
    </row>
    <row r="242" spans="1:8" x14ac:dyDescent="0.25">
      <c r="A242" s="35" t="s">
        <v>176</v>
      </c>
      <c r="B242" s="40"/>
      <c r="C242" s="47"/>
      <c r="D242" s="88">
        <f>[1]Monthly!CE257</f>
        <v>844.66</v>
      </c>
      <c r="E242" s="39">
        <f>[1]Fiscal!H257</f>
        <v>5856.619999999999</v>
      </c>
      <c r="F242" s="88">
        <f>[1]Monthly!BS257</f>
        <v>354.68</v>
      </c>
      <c r="G242" s="88">
        <f>[1]Monthly!BG257</f>
        <v>1019.76</v>
      </c>
      <c r="H242" s="18">
        <f t="shared" si="14"/>
        <v>-0.17170706832980312</v>
      </c>
    </row>
    <row r="243" spans="1:8" x14ac:dyDescent="0.25">
      <c r="A243" s="35" t="s">
        <v>177</v>
      </c>
      <c r="B243" s="40"/>
      <c r="C243" s="47"/>
      <c r="D243" s="88">
        <f>[1]Monthly!CE258</f>
        <v>149.08000000000001</v>
      </c>
      <c r="E243" s="39">
        <f>[1]Fiscal!H258</f>
        <v>342.58000000000004</v>
      </c>
      <c r="F243" s="88">
        <f>[1]Monthly!BS258</f>
        <v>0</v>
      </c>
      <c r="G243" s="88">
        <f>[1]Monthly!BG258</f>
        <v>42</v>
      </c>
      <c r="H243" s="18">
        <f t="shared" si="14"/>
        <v>2.54952380952381</v>
      </c>
    </row>
    <row r="244" spans="1:8" x14ac:dyDescent="0.25">
      <c r="A244" s="35" t="s">
        <v>178</v>
      </c>
      <c r="B244" s="40"/>
      <c r="C244" s="47"/>
      <c r="D244" s="88">
        <f>[1]Monthly!CE259</f>
        <v>0</v>
      </c>
      <c r="E244" s="39">
        <f>[1]Fiscal!H259</f>
        <v>1.75</v>
      </c>
      <c r="F244" s="88">
        <f>[1]Monthly!BS259</f>
        <v>0</v>
      </c>
      <c r="G244" s="88">
        <f>[1]Monthly!BG259</f>
        <v>14</v>
      </c>
      <c r="H244" s="18">
        <f t="shared" si="14"/>
        <v>-1</v>
      </c>
    </row>
    <row r="245" spans="1:8" hidden="1" x14ac:dyDescent="0.25">
      <c r="A245" s="35" t="s">
        <v>179</v>
      </c>
      <c r="B245" s="40"/>
      <c r="C245" s="47"/>
      <c r="D245" s="88">
        <f>[1]Monthly!CE260</f>
        <v>0</v>
      </c>
      <c r="E245" s="39">
        <f>[1]Fiscal!H260</f>
        <v>0</v>
      </c>
      <c r="F245" s="88">
        <f>[1]Monthly!BS260</f>
        <v>0</v>
      </c>
      <c r="G245" s="88">
        <f>[1]Monthly!BG260</f>
        <v>291.95</v>
      </c>
      <c r="H245" s="18">
        <f t="shared" si="14"/>
        <v>-1</v>
      </c>
    </row>
    <row r="246" spans="1:8" x14ac:dyDescent="0.25">
      <c r="A246" s="35" t="s">
        <v>180</v>
      </c>
      <c r="B246" s="40"/>
      <c r="C246" s="47"/>
      <c r="D246" s="88">
        <f>[1]Monthly!CE261</f>
        <v>0</v>
      </c>
      <c r="E246" s="39">
        <f>[1]Fiscal!H261</f>
        <v>0</v>
      </c>
      <c r="F246" s="88">
        <f>[1]Monthly!BS261</f>
        <v>0</v>
      </c>
      <c r="G246" s="88">
        <f>[1]Monthly!BG261</f>
        <v>82.4</v>
      </c>
      <c r="H246" s="18">
        <f t="shared" si="14"/>
        <v>-1</v>
      </c>
    </row>
    <row r="247" spans="1:8" hidden="1" x14ac:dyDescent="0.25">
      <c r="A247" s="35" t="s">
        <v>181</v>
      </c>
      <c r="B247" s="40"/>
      <c r="C247" s="47"/>
      <c r="D247" s="88">
        <f>[1]Monthly!CE262</f>
        <v>0</v>
      </c>
      <c r="E247" s="39">
        <f>[1]Fiscal!H262</f>
        <v>0</v>
      </c>
      <c r="F247" s="88">
        <f>[1]Monthly!BS262</f>
        <v>0</v>
      </c>
      <c r="G247" s="88">
        <f>[1]Monthly!BG262</f>
        <v>0</v>
      </c>
      <c r="H247" s="18" t="e">
        <f t="shared" si="14"/>
        <v>#DIV/0!</v>
      </c>
    </row>
    <row r="248" spans="1:8" hidden="1" x14ac:dyDescent="0.25">
      <c r="A248" s="35" t="s">
        <v>182</v>
      </c>
      <c r="B248" s="40"/>
      <c r="C248" s="47"/>
      <c r="D248" s="88">
        <f>[1]Monthly!CE263</f>
        <v>0</v>
      </c>
      <c r="E248" s="39">
        <f>[1]Fiscal!H263</f>
        <v>0</v>
      </c>
      <c r="F248" s="88">
        <f>[1]Monthly!BS263</f>
        <v>0</v>
      </c>
      <c r="G248" s="88">
        <f>[1]Monthly!BG263</f>
        <v>22</v>
      </c>
      <c r="H248" s="18">
        <f t="shared" si="14"/>
        <v>-1</v>
      </c>
    </row>
    <row r="249" spans="1:8" x14ac:dyDescent="0.25">
      <c r="A249" s="35" t="s">
        <v>183</v>
      </c>
      <c r="B249" s="40"/>
      <c r="C249" s="47"/>
      <c r="D249" s="88">
        <f>[1]Monthly!CE264</f>
        <v>3220</v>
      </c>
      <c r="E249" s="39">
        <f>[1]Fiscal!H264</f>
        <v>19110</v>
      </c>
      <c r="F249" s="88">
        <f>[1]Monthly!BS264</f>
        <v>0</v>
      </c>
      <c r="G249" s="88">
        <f>[1]Monthly!BG264</f>
        <v>1505.35</v>
      </c>
      <c r="H249" s="18">
        <f t="shared" si="14"/>
        <v>1.1390374331550803</v>
      </c>
    </row>
    <row r="250" spans="1:8" hidden="1" x14ac:dyDescent="0.25">
      <c r="A250" s="45" t="s">
        <v>184</v>
      </c>
      <c r="B250" s="40"/>
      <c r="C250" s="47"/>
      <c r="D250" s="88">
        <f>[1]Monthly!CE265</f>
        <v>0</v>
      </c>
      <c r="E250" s="39">
        <f>[1]Fiscal!H265</f>
        <v>0</v>
      </c>
      <c r="F250" s="88">
        <f>[1]Monthly!BS265</f>
        <v>0</v>
      </c>
      <c r="G250" s="88">
        <f>[1]Monthly!BG265</f>
        <v>0</v>
      </c>
      <c r="H250" s="18" t="e">
        <f t="shared" si="14"/>
        <v>#DIV/0!</v>
      </c>
    </row>
    <row r="251" spans="1:8" x14ac:dyDescent="0.25">
      <c r="A251" s="35" t="s">
        <v>185</v>
      </c>
      <c r="B251" s="40"/>
      <c r="C251" s="47"/>
      <c r="D251" s="88">
        <f>[1]Monthly!CE266</f>
        <v>0</v>
      </c>
      <c r="E251" s="39">
        <f>[1]Fiscal!H266</f>
        <v>0</v>
      </c>
      <c r="F251" s="88">
        <f>[1]Monthly!BS266</f>
        <v>0</v>
      </c>
      <c r="G251" s="88">
        <f>[1]Monthly!BG266</f>
        <v>40</v>
      </c>
      <c r="H251" s="18">
        <f t="shared" si="14"/>
        <v>-1</v>
      </c>
    </row>
    <row r="252" spans="1:8" x14ac:dyDescent="0.25">
      <c r="A252" s="35"/>
      <c r="B252" s="36"/>
      <c r="C252" s="87" t="s">
        <v>26</v>
      </c>
      <c r="D252" s="89">
        <f>SUM(D241:D251)</f>
        <v>5091.26</v>
      </c>
      <c r="E252" s="89">
        <f>SUM(E241:E251)</f>
        <v>32835.839999999997</v>
      </c>
      <c r="F252" s="89">
        <f>SUM(F241:F251)</f>
        <v>368.28000000000003</v>
      </c>
      <c r="G252" s="89">
        <f>SUM(G241:G251)</f>
        <v>3211.46</v>
      </c>
      <c r="H252" s="18">
        <f t="shared" si="14"/>
        <v>0.58534124666039755</v>
      </c>
    </row>
    <row r="253" spans="1:8" x14ac:dyDescent="0.25">
      <c r="A253" s="37"/>
      <c r="B253" s="37"/>
      <c r="C253" s="37"/>
      <c r="D253" s="37"/>
      <c r="E253" s="37"/>
      <c r="F253" s="37"/>
      <c r="G253" s="37"/>
      <c r="H253" s="37"/>
    </row>
    <row r="254" spans="1:8" x14ac:dyDescent="0.25">
      <c r="A254" s="37"/>
      <c r="B254" s="37"/>
      <c r="C254" s="37"/>
      <c r="D254" s="37"/>
      <c r="E254" s="37"/>
      <c r="F254" s="37"/>
      <c r="G254" s="37"/>
      <c r="H254" s="37"/>
    </row>
    <row r="255" spans="1:8" x14ac:dyDescent="0.25">
      <c r="A255" s="82" t="s">
        <v>186</v>
      </c>
      <c r="B255" s="82"/>
      <c r="C255" s="64"/>
      <c r="D255" s="88">
        <f>[1]Monthly!CE269</f>
        <v>3392.78</v>
      </c>
      <c r="E255" s="88">
        <f>[1]Fiscal!H269</f>
        <v>33991.08</v>
      </c>
      <c r="F255" s="88">
        <f>[1]Monthly!BS269</f>
        <v>855.53</v>
      </c>
      <c r="G255" s="88">
        <f>[1]Monthly!BG269</f>
        <v>1565.28</v>
      </c>
      <c r="H255" s="18">
        <f>(+D255-G255)/G255</f>
        <v>1.1675227435347033</v>
      </c>
    </row>
    <row r="256" spans="1:8" x14ac:dyDescent="0.25">
      <c r="A256" s="82" t="s">
        <v>187</v>
      </c>
      <c r="B256" s="82"/>
      <c r="C256" s="64"/>
      <c r="D256" s="88">
        <f>[1]Monthly!CE270</f>
        <v>0</v>
      </c>
      <c r="E256" s="88">
        <f>[1]Fiscal!H270</f>
        <v>5000</v>
      </c>
      <c r="F256" s="88">
        <f>[1]Monthly!BS270</f>
        <v>0</v>
      </c>
      <c r="G256" s="88">
        <f>[1]Monthly!BG270</f>
        <v>0</v>
      </c>
      <c r="H256" s="18"/>
    </row>
    <row r="257" spans="8:8" x14ac:dyDescent="0.25">
      <c r="H257" s="90"/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22</vt:lpstr>
      <vt:lpstr>'Mar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2022-04-20T21:46:52Z</dcterms:created>
  <dcterms:modified xsi:type="dcterms:W3CDTF">2022-04-20T21:49:53Z</dcterms:modified>
</cp:coreProperties>
</file>