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2300"/>
  </bookViews>
  <sheets>
    <sheet name="May 22" sheetId="1" r:id="rId1"/>
  </sheets>
  <externalReferences>
    <externalReference r:id="rId2"/>
  </externalReferences>
  <definedNames>
    <definedName name="_xlnm.Print_Area" localSheetId="0">'May 22'!$A$1:$H$255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6" i="1" l="1"/>
  <c r="F256" i="1"/>
  <c r="E256" i="1"/>
  <c r="D256" i="1"/>
  <c r="G255" i="1"/>
  <c r="F255" i="1"/>
  <c r="E255" i="1"/>
  <c r="D255" i="1"/>
  <c r="H255" i="1" s="1"/>
  <c r="H251" i="1"/>
  <c r="G251" i="1"/>
  <c r="F251" i="1"/>
  <c r="E251" i="1"/>
  <c r="D251" i="1"/>
  <c r="H250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H242" i="1" s="1"/>
  <c r="G241" i="1"/>
  <c r="G252" i="1" s="1"/>
  <c r="F241" i="1"/>
  <c r="F252" i="1" s="1"/>
  <c r="E241" i="1"/>
  <c r="E252" i="1" s="1"/>
  <c r="D241" i="1"/>
  <c r="H241" i="1" s="1"/>
  <c r="G237" i="1"/>
  <c r="F237" i="1"/>
  <c r="E237" i="1"/>
  <c r="D237" i="1"/>
  <c r="G236" i="1"/>
  <c r="F236" i="1"/>
  <c r="E236" i="1"/>
  <c r="D236" i="1"/>
  <c r="H236" i="1" s="1"/>
  <c r="G235" i="1"/>
  <c r="F235" i="1"/>
  <c r="E235" i="1"/>
  <c r="D235" i="1"/>
  <c r="G234" i="1"/>
  <c r="F234" i="1"/>
  <c r="E234" i="1"/>
  <c r="D234" i="1"/>
  <c r="G233" i="1"/>
  <c r="F233" i="1"/>
  <c r="E233" i="1"/>
  <c r="D233" i="1"/>
  <c r="H232" i="1"/>
  <c r="G232" i="1"/>
  <c r="F232" i="1"/>
  <c r="E232" i="1"/>
  <c r="D232" i="1"/>
  <c r="G231" i="1"/>
  <c r="F231" i="1"/>
  <c r="E231" i="1"/>
  <c r="D231" i="1"/>
  <c r="G230" i="1"/>
  <c r="G238" i="1" s="1"/>
  <c r="F230" i="1"/>
  <c r="F238" i="1" s="1"/>
  <c r="E230" i="1"/>
  <c r="E238" i="1" s="1"/>
  <c r="D230" i="1"/>
  <c r="H230" i="1" s="1"/>
  <c r="H227" i="1"/>
  <c r="G227" i="1"/>
  <c r="F227" i="1"/>
  <c r="E227" i="1"/>
  <c r="D227" i="1"/>
  <c r="H226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H222" i="1" s="1"/>
  <c r="G221" i="1"/>
  <c r="F221" i="1"/>
  <c r="E221" i="1"/>
  <c r="D221" i="1"/>
  <c r="H221" i="1" s="1"/>
  <c r="H220" i="1"/>
  <c r="G220" i="1"/>
  <c r="F220" i="1"/>
  <c r="E220" i="1"/>
  <c r="D220" i="1"/>
  <c r="H219" i="1"/>
  <c r="G219" i="1"/>
  <c r="F219" i="1"/>
  <c r="E219" i="1"/>
  <c r="D219" i="1"/>
  <c r="G216" i="1"/>
  <c r="F216" i="1"/>
  <c r="E216" i="1"/>
  <c r="D216" i="1"/>
  <c r="G215" i="1"/>
  <c r="F215" i="1"/>
  <c r="E215" i="1"/>
  <c r="D215" i="1"/>
  <c r="G211" i="1"/>
  <c r="F211" i="1"/>
  <c r="E211" i="1"/>
  <c r="D211" i="1"/>
  <c r="G210" i="1"/>
  <c r="G212" i="1" s="1"/>
  <c r="F210" i="1"/>
  <c r="E210" i="1"/>
  <c r="D210" i="1"/>
  <c r="D212" i="1" s="1"/>
  <c r="G209" i="1"/>
  <c r="F209" i="1"/>
  <c r="F212" i="1" s="1"/>
  <c r="E209" i="1"/>
  <c r="E212" i="1" s="1"/>
  <c r="D209" i="1"/>
  <c r="G205" i="1"/>
  <c r="F205" i="1"/>
  <c r="E205" i="1"/>
  <c r="D205" i="1"/>
  <c r="C205" i="1"/>
  <c r="B205" i="1"/>
  <c r="H204" i="1"/>
  <c r="G204" i="1"/>
  <c r="F204" i="1"/>
  <c r="E204" i="1"/>
  <c r="D204" i="1"/>
  <c r="C204" i="1"/>
  <c r="B204" i="1"/>
  <c r="G203" i="1"/>
  <c r="F203" i="1"/>
  <c r="E203" i="1"/>
  <c r="D203" i="1"/>
  <c r="C203" i="1"/>
  <c r="B203" i="1"/>
  <c r="G202" i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F198" i="1" s="1"/>
  <c r="D192" i="1"/>
  <c r="C192" i="1"/>
  <c r="G191" i="1"/>
  <c r="F191" i="1"/>
  <c r="D191" i="1"/>
  <c r="C191" i="1"/>
  <c r="G190" i="1"/>
  <c r="G198" i="1" s="1"/>
  <c r="F190" i="1"/>
  <c r="D190" i="1"/>
  <c r="D198" i="1" s="1"/>
  <c r="C190" i="1"/>
  <c r="H190" i="1" s="1"/>
  <c r="G186" i="1"/>
  <c r="F186" i="1"/>
  <c r="D186" i="1"/>
  <c r="C186" i="1"/>
  <c r="G185" i="1"/>
  <c r="F185" i="1"/>
  <c r="D185" i="1"/>
  <c r="C185" i="1"/>
  <c r="G182" i="1"/>
  <c r="F182" i="1"/>
  <c r="E182" i="1"/>
  <c r="D182" i="1"/>
  <c r="C182" i="1"/>
  <c r="H182" i="1" s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4" i="1"/>
  <c r="F174" i="1"/>
  <c r="E174" i="1"/>
  <c r="D174" i="1"/>
  <c r="C174" i="1"/>
  <c r="H174" i="1" s="1"/>
  <c r="B174" i="1"/>
  <c r="G173" i="1"/>
  <c r="F173" i="1"/>
  <c r="E173" i="1"/>
  <c r="D173" i="1"/>
  <c r="C173" i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F163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G163" i="1" s="1"/>
  <c r="F155" i="1"/>
  <c r="E155" i="1"/>
  <c r="E163" i="1" s="1"/>
  <c r="D155" i="1"/>
  <c r="D163" i="1" s="1"/>
  <c r="G152" i="1"/>
  <c r="F152" i="1"/>
  <c r="E152" i="1"/>
  <c r="D152" i="1"/>
  <c r="G151" i="1"/>
  <c r="F151" i="1"/>
  <c r="E151" i="1"/>
  <c r="D151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G143" i="1" s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H133" i="1"/>
  <c r="G133" i="1"/>
  <c r="F133" i="1"/>
  <c r="E133" i="1"/>
  <c r="D133" i="1"/>
  <c r="H132" i="1"/>
  <c r="G132" i="1"/>
  <c r="F132" i="1"/>
  <c r="E132" i="1"/>
  <c r="E143" i="1" s="1"/>
  <c r="D132" i="1"/>
  <c r="G131" i="1"/>
  <c r="F131" i="1"/>
  <c r="E131" i="1"/>
  <c r="D131" i="1"/>
  <c r="G130" i="1"/>
  <c r="F130" i="1"/>
  <c r="F143" i="1" s="1"/>
  <c r="E130" i="1"/>
  <c r="D130" i="1"/>
  <c r="D143" i="1" s="1"/>
  <c r="H143" i="1" s="1"/>
  <c r="G126" i="1"/>
  <c r="F126" i="1"/>
  <c r="E126" i="1"/>
  <c r="D126" i="1"/>
  <c r="H126" i="1" s="1"/>
  <c r="H125" i="1"/>
  <c r="G125" i="1"/>
  <c r="F125" i="1"/>
  <c r="E125" i="1"/>
  <c r="D125" i="1"/>
  <c r="H124" i="1"/>
  <c r="G124" i="1"/>
  <c r="F124" i="1"/>
  <c r="E124" i="1"/>
  <c r="D124" i="1"/>
  <c r="H123" i="1"/>
  <c r="G123" i="1"/>
  <c r="F123" i="1"/>
  <c r="E123" i="1"/>
  <c r="D123" i="1"/>
  <c r="G122" i="1"/>
  <c r="H122" i="1" s="1"/>
  <c r="F122" i="1"/>
  <c r="E122" i="1"/>
  <c r="D122" i="1"/>
  <c r="G121" i="1"/>
  <c r="F121" i="1"/>
  <c r="E121" i="1"/>
  <c r="D121" i="1"/>
  <c r="H121" i="1" s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G118" i="1" s="1"/>
  <c r="F112" i="1"/>
  <c r="E112" i="1"/>
  <c r="D112" i="1"/>
  <c r="G111" i="1"/>
  <c r="F111" i="1"/>
  <c r="E111" i="1"/>
  <c r="D111" i="1"/>
  <c r="H110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F118" i="1" s="1"/>
  <c r="E105" i="1"/>
  <c r="E118" i="1" s="1"/>
  <c r="D105" i="1"/>
  <c r="D118" i="1" s="1"/>
  <c r="H118" i="1" s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G102" i="1" s="1"/>
  <c r="F98" i="1"/>
  <c r="F102" i="1" s="1"/>
  <c r="E98" i="1"/>
  <c r="E102" i="1" s="1"/>
  <c r="D98" i="1"/>
  <c r="D102" i="1" s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G97" i="1" s="1"/>
  <c r="F93" i="1"/>
  <c r="F97" i="1" s="1"/>
  <c r="E93" i="1"/>
  <c r="E97" i="1" s="1"/>
  <c r="D93" i="1"/>
  <c r="D97" i="1" s="1"/>
  <c r="G90" i="1"/>
  <c r="F90" i="1"/>
  <c r="E90" i="1"/>
  <c r="D90" i="1"/>
  <c r="H90" i="1" s="1"/>
  <c r="G87" i="1"/>
  <c r="F87" i="1"/>
  <c r="E87" i="1"/>
  <c r="D87" i="1"/>
  <c r="G86" i="1"/>
  <c r="F86" i="1"/>
  <c r="E86" i="1"/>
  <c r="D86" i="1"/>
  <c r="H86" i="1" s="1"/>
  <c r="G85" i="1"/>
  <c r="F85" i="1"/>
  <c r="E85" i="1"/>
  <c r="D85" i="1"/>
  <c r="G84" i="1"/>
  <c r="F84" i="1"/>
  <c r="E84" i="1"/>
  <c r="D84" i="1"/>
  <c r="G83" i="1"/>
  <c r="F83" i="1"/>
  <c r="E83" i="1"/>
  <c r="D83" i="1"/>
  <c r="H83" i="1" s="1"/>
  <c r="G82" i="1"/>
  <c r="F82" i="1"/>
  <c r="F88" i="1" s="1"/>
  <c r="E82" i="1"/>
  <c r="D82" i="1"/>
  <c r="H82" i="1" s="1"/>
  <c r="G81" i="1"/>
  <c r="F81" i="1"/>
  <c r="E81" i="1"/>
  <c r="D81" i="1"/>
  <c r="G80" i="1"/>
  <c r="G88" i="1" s="1"/>
  <c r="F80" i="1"/>
  <c r="E80" i="1"/>
  <c r="E88" i="1" s="1"/>
  <c r="D80" i="1"/>
  <c r="D88" i="1" s="1"/>
  <c r="H88" i="1" s="1"/>
  <c r="G76" i="1"/>
  <c r="F76" i="1"/>
  <c r="E76" i="1"/>
  <c r="D76" i="1"/>
  <c r="H75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H71" i="1" s="1"/>
  <c r="G70" i="1"/>
  <c r="F70" i="1"/>
  <c r="E70" i="1"/>
  <c r="D70" i="1"/>
  <c r="G69" i="1"/>
  <c r="G77" i="1" s="1"/>
  <c r="F69" i="1"/>
  <c r="F77" i="1" s="1"/>
  <c r="E69" i="1"/>
  <c r="E77" i="1" s="1"/>
  <c r="D69" i="1"/>
  <c r="H69" i="1" s="1"/>
  <c r="G63" i="1"/>
  <c r="F63" i="1"/>
  <c r="E63" i="1"/>
  <c r="D63" i="1"/>
  <c r="H63" i="1" s="1"/>
  <c r="H62" i="1"/>
  <c r="G62" i="1"/>
  <c r="F62" i="1"/>
  <c r="E62" i="1"/>
  <c r="D62" i="1"/>
  <c r="H61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H54" i="1"/>
  <c r="G54" i="1"/>
  <c r="F54" i="1"/>
  <c r="E54" i="1"/>
  <c r="D54" i="1"/>
  <c r="G53" i="1"/>
  <c r="H53" i="1" s="1"/>
  <c r="F53" i="1"/>
  <c r="E53" i="1"/>
  <c r="D53" i="1"/>
  <c r="G52" i="1"/>
  <c r="F52" i="1"/>
  <c r="E52" i="1"/>
  <c r="D52" i="1"/>
  <c r="H52" i="1" s="1"/>
  <c r="G51" i="1"/>
  <c r="F51" i="1"/>
  <c r="E51" i="1"/>
  <c r="D51" i="1"/>
  <c r="H51" i="1" s="1"/>
  <c r="G50" i="1"/>
  <c r="F50" i="1"/>
  <c r="E50" i="1"/>
  <c r="D50" i="1"/>
  <c r="H50" i="1" s="1"/>
  <c r="G49" i="1"/>
  <c r="F49" i="1"/>
  <c r="E49" i="1"/>
  <c r="D49" i="1"/>
  <c r="H49" i="1" s="1"/>
  <c r="H48" i="1"/>
  <c r="G48" i="1"/>
  <c r="F48" i="1"/>
  <c r="E48" i="1"/>
  <c r="D48" i="1"/>
  <c r="H47" i="1"/>
  <c r="G47" i="1"/>
  <c r="F47" i="1"/>
  <c r="E47" i="1"/>
  <c r="D47" i="1"/>
  <c r="H46" i="1"/>
  <c r="G46" i="1"/>
  <c r="F46" i="1"/>
  <c r="E46" i="1"/>
  <c r="D46" i="1"/>
  <c r="G45" i="1"/>
  <c r="H45" i="1" s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H42" i="1" s="1"/>
  <c r="G41" i="1"/>
  <c r="F41" i="1"/>
  <c r="E41" i="1"/>
  <c r="D41" i="1"/>
  <c r="H41" i="1" s="1"/>
  <c r="G40" i="1"/>
  <c r="F40" i="1"/>
  <c r="E40" i="1"/>
  <c r="D40" i="1"/>
  <c r="H40" i="1" s="1"/>
  <c r="G39" i="1"/>
  <c r="F39" i="1"/>
  <c r="E39" i="1"/>
  <c r="D39" i="1"/>
  <c r="H39" i="1" s="1"/>
  <c r="H38" i="1"/>
  <c r="G38" i="1"/>
  <c r="F38" i="1"/>
  <c r="E38" i="1"/>
  <c r="D38" i="1"/>
  <c r="H37" i="1"/>
  <c r="G37" i="1"/>
  <c r="F37" i="1"/>
  <c r="E37" i="1"/>
  <c r="D37" i="1"/>
  <c r="H36" i="1"/>
  <c r="G36" i="1"/>
  <c r="F36" i="1"/>
  <c r="E36" i="1"/>
  <c r="D36" i="1"/>
  <c r="G35" i="1"/>
  <c r="H35" i="1" s="1"/>
  <c r="F35" i="1"/>
  <c r="E35" i="1"/>
  <c r="D35" i="1"/>
  <c r="G34" i="1"/>
  <c r="F34" i="1"/>
  <c r="E34" i="1"/>
  <c r="D34" i="1"/>
  <c r="H34" i="1" s="1"/>
  <c r="G33" i="1"/>
  <c r="F33" i="1"/>
  <c r="E33" i="1"/>
  <c r="D33" i="1"/>
  <c r="H33" i="1" s="1"/>
  <c r="G32" i="1"/>
  <c r="F32" i="1"/>
  <c r="E32" i="1"/>
  <c r="D32" i="1"/>
  <c r="H32" i="1" s="1"/>
  <c r="G31" i="1"/>
  <c r="F31" i="1"/>
  <c r="E31" i="1"/>
  <c r="D31" i="1"/>
  <c r="H31" i="1" s="1"/>
  <c r="H30" i="1"/>
  <c r="G30" i="1"/>
  <c r="F30" i="1"/>
  <c r="E30" i="1"/>
  <c r="D30" i="1"/>
  <c r="H29" i="1"/>
  <c r="G29" i="1"/>
  <c r="F29" i="1"/>
  <c r="E29" i="1"/>
  <c r="D29" i="1"/>
  <c r="G28" i="1"/>
  <c r="F28" i="1"/>
  <c r="E28" i="1"/>
  <c r="D28" i="1"/>
  <c r="G27" i="1"/>
  <c r="F27" i="1"/>
  <c r="F64" i="1" s="1"/>
  <c r="F65" i="1" s="1"/>
  <c r="E27" i="1"/>
  <c r="D27" i="1"/>
  <c r="H27" i="1" s="1"/>
  <c r="G26" i="1"/>
  <c r="F26" i="1"/>
  <c r="E26" i="1"/>
  <c r="D26" i="1"/>
  <c r="H26" i="1" s="1"/>
  <c r="H25" i="1"/>
  <c r="G25" i="1"/>
  <c r="F25" i="1"/>
  <c r="E25" i="1"/>
  <c r="D25" i="1"/>
  <c r="D64" i="1" s="1"/>
  <c r="H24" i="1"/>
  <c r="G24" i="1"/>
  <c r="F24" i="1"/>
  <c r="E24" i="1"/>
  <c r="D24" i="1"/>
  <c r="H23" i="1"/>
  <c r="G23" i="1"/>
  <c r="G64" i="1" s="1"/>
  <c r="G65" i="1" s="1"/>
  <c r="F23" i="1"/>
  <c r="E23" i="1"/>
  <c r="E64" i="1" s="1"/>
  <c r="E65" i="1" s="1"/>
  <c r="D23" i="1"/>
  <c r="G20" i="1"/>
  <c r="H20" i="1" s="1"/>
  <c r="F20" i="1"/>
  <c r="E20" i="1"/>
  <c r="D20" i="1"/>
  <c r="G18" i="1"/>
  <c r="F18" i="1"/>
  <c r="E18" i="1"/>
  <c r="D18" i="1"/>
  <c r="G17" i="1"/>
  <c r="F17" i="1"/>
  <c r="E17" i="1"/>
  <c r="D17" i="1"/>
  <c r="G16" i="1"/>
  <c r="F16" i="1"/>
  <c r="E16" i="1"/>
  <c r="D16" i="1"/>
  <c r="H16" i="1" s="1"/>
  <c r="G15" i="1"/>
  <c r="F15" i="1"/>
  <c r="E15" i="1"/>
  <c r="D15" i="1"/>
  <c r="H15" i="1" s="1"/>
  <c r="G14" i="1"/>
  <c r="F14" i="1"/>
  <c r="E14" i="1"/>
  <c r="D14" i="1"/>
  <c r="H14" i="1" s="1"/>
  <c r="G13" i="1"/>
  <c r="F13" i="1"/>
  <c r="E13" i="1"/>
  <c r="D13" i="1"/>
  <c r="G12" i="1"/>
  <c r="F12" i="1"/>
  <c r="E12" i="1"/>
  <c r="D12" i="1"/>
  <c r="H12" i="1" s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G19" i="1" s="1"/>
  <c r="F8" i="1"/>
  <c r="E8" i="1"/>
  <c r="D8" i="1"/>
  <c r="D19" i="1" s="1"/>
  <c r="G7" i="1"/>
  <c r="F7" i="1"/>
  <c r="E7" i="1"/>
  <c r="D7" i="1"/>
  <c r="H6" i="1"/>
  <c r="G6" i="1"/>
  <c r="F6" i="1"/>
  <c r="F19" i="1" s="1"/>
  <c r="E6" i="1"/>
  <c r="E19" i="1" s="1"/>
  <c r="D6" i="1"/>
  <c r="D65" i="1" l="1"/>
  <c r="H65" i="1" s="1"/>
  <c r="H64" i="1"/>
  <c r="H19" i="1"/>
  <c r="C198" i="1"/>
  <c r="H198" i="1" s="1"/>
  <c r="D252" i="1"/>
  <c r="H252" i="1" s="1"/>
  <c r="H130" i="1"/>
  <c r="D77" i="1"/>
  <c r="H77" i="1" s="1"/>
  <c r="H80" i="1"/>
  <c r="D238" i="1"/>
  <c r="H238" i="1" s="1"/>
</calcChain>
</file>

<file path=xl/sharedStrings.xml><?xml version="1.0" encoding="utf-8"?>
<sst xmlns="http://schemas.openxmlformats.org/spreadsheetml/2006/main" count="299" uniqueCount="188">
  <si>
    <t xml:space="preserve">                     MISSOULA PUBLIC LIBRARY FY 2022</t>
  </si>
  <si>
    <t>STATISTICS REPORT FOR THE MONTH OF</t>
  </si>
  <si>
    <t xml:space="preserve">MAY </t>
  </si>
  <si>
    <t>2022</t>
  </si>
  <si>
    <t>Current</t>
  </si>
  <si>
    <t xml:space="preserve">Year </t>
  </si>
  <si>
    <t>Same Month</t>
  </si>
  <si>
    <t>% of 2020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</si>
  <si>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</si>
  <si>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</si>
  <si>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</si>
  <si>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</si>
  <si>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</si>
  <si>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</si>
  <si>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</si>
  <si>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</si>
  <si>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</si>
  <si>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</si>
  <si>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</si>
  <si>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</si>
  <si>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</si>
  <si>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</si>
  <si>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</si>
  <si>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</si>
  <si>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</si>
  <si>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</si>
  <si>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</si>
  <si>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</si>
  <si>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</si>
  <si>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</si>
  <si>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</si>
  <si>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</si>
  <si>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</si>
  <si>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</si>
  <si>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</si>
  <si>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</si>
  <si>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</si>
  <si>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</si>
  <si>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</si>
  <si>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</si>
  <si>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</si>
  <si>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</si>
  <si>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</si>
  <si>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</si>
  <si>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</si>
  <si>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</si>
  <si>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</si>
  <si>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</si>
  <si>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</si>
  <si>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</si>
  <si>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</si>
  <si>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</si>
  <si>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</si>
  <si>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</si>
  <si>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</si>
  <si>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</si>
  <si>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</si>
  <si>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</si>
  <si>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</si>
  <si>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</si>
  <si>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</si>
  <si>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>NY Times (in-house and remote access)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</si>
  <si>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</si>
  <si>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</si>
  <si>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</si>
  <si>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</si>
  <si>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</si>
  <si>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</si>
  <si>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</si>
  <si>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</si>
  <si>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</si>
  <si>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</si>
  <si>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</si>
  <si>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</si>
  <si>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</si>
  <si>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</si>
  <si>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</si>
  <si>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</si>
  <si>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</si>
  <si>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</si>
  <si>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</si>
  <si>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</si>
  <si>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</si>
  <si>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</si>
  <si>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</si>
  <si>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</si>
  <si>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</si>
  <si>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</si>
  <si>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</si>
  <si>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</si>
  <si>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</si>
  <si>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</si>
  <si>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</si>
  <si>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</si>
  <si>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</si>
  <si>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</si>
  <si>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</si>
  <si>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</si>
  <si>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</si>
  <si>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</si>
  <si>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</si>
  <si>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</si>
  <si>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</si>
  <si>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</si>
  <si>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</si>
  <si>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</si>
  <si>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</si>
  <si>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</si>
  <si>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</si>
  <si>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</si>
  <si>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</si>
  <si>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</si>
  <si>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</si>
  <si>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</si>
  <si>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</si>
  <si>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</si>
  <si>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</si>
  <si>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</si>
  <si>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</si>
  <si>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</si>
  <si>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</si>
  <si>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</si>
  <si>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</si>
  <si>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</si>
  <si>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</si>
  <si>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</si>
  <si>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</si>
  <si>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</si>
  <si>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</si>
  <si>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</si>
  <si>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</si>
  <si>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</si>
  <si>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</si>
  <si>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</si>
  <si>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</si>
  <si>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</si>
  <si>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</si>
  <si>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</si>
  <si>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</si>
  <si>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</si>
  <si>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</si>
  <si>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</si>
  <si>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</si>
  <si>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</si>
  <si>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</si>
  <si>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</si>
  <si>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</si>
  <si>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</si>
  <si>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Licorice Pizza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</si>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</sst>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right" vertical="top"/>
    </xf>
    <xf numFmtId="0" fontId="5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9" fontId="7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</sheetNames>
    <sheetDataSet>
      <sheetData sheetId="0"/>
      <sheetData sheetId="1">
        <row r="3">
          <cell r="H3">
            <v>425371</v>
          </cell>
        </row>
        <row r="4">
          <cell r="H4">
            <v>4108</v>
          </cell>
        </row>
        <row r="5">
          <cell r="H5">
            <v>1945</v>
          </cell>
        </row>
        <row r="6">
          <cell r="H6">
            <v>2016</v>
          </cell>
        </row>
        <row r="7">
          <cell r="H7">
            <v>4059</v>
          </cell>
        </row>
        <row r="8">
          <cell r="H8">
            <v>3634</v>
          </cell>
        </row>
        <row r="9">
          <cell r="H9">
            <v>1977</v>
          </cell>
        </row>
        <row r="10">
          <cell r="H10">
            <v>0</v>
          </cell>
        </row>
        <row r="11">
          <cell r="H11">
            <v>12923</v>
          </cell>
        </row>
        <row r="12">
          <cell r="H12">
            <v>96080</v>
          </cell>
        </row>
        <row r="13">
          <cell r="H13">
            <v>71310</v>
          </cell>
        </row>
        <row r="14">
          <cell r="H14">
            <v>5346</v>
          </cell>
        </row>
        <row r="15">
          <cell r="H15">
            <v>0</v>
          </cell>
        </row>
        <row r="17">
          <cell r="H17">
            <v>449</v>
          </cell>
        </row>
        <row r="21">
          <cell r="H21">
            <v>20724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71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759</v>
          </cell>
        </row>
        <row r="28">
          <cell r="H28">
            <v>161</v>
          </cell>
        </row>
        <row r="29">
          <cell r="H29">
            <v>0</v>
          </cell>
        </row>
        <row r="30">
          <cell r="H30">
            <v>0</v>
          </cell>
        </row>
        <row r="32">
          <cell r="H32">
            <v>824</v>
          </cell>
        </row>
        <row r="33">
          <cell r="H33">
            <v>20</v>
          </cell>
        </row>
        <row r="34">
          <cell r="H34">
            <v>210</v>
          </cell>
        </row>
        <row r="35">
          <cell r="H35">
            <v>0</v>
          </cell>
        </row>
        <row r="36">
          <cell r="H36">
            <v>4071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186</v>
          </cell>
        </row>
        <row r="42">
          <cell r="H42">
            <v>53</v>
          </cell>
        </row>
        <row r="43">
          <cell r="H43">
            <v>10860</v>
          </cell>
        </row>
        <row r="44">
          <cell r="H44">
            <v>1278</v>
          </cell>
        </row>
        <row r="45">
          <cell r="H45">
            <v>474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50">
          <cell r="H50">
            <v>0</v>
          </cell>
        </row>
        <row r="51">
          <cell r="H51">
            <v>35</v>
          </cell>
        </row>
        <row r="52">
          <cell r="H52">
            <v>0</v>
          </cell>
        </row>
        <row r="53">
          <cell r="H53">
            <v>938</v>
          </cell>
        </row>
        <row r="54">
          <cell r="H54">
            <v>1289</v>
          </cell>
        </row>
        <row r="56">
          <cell r="H56">
            <v>23</v>
          </cell>
        </row>
        <row r="57">
          <cell r="H57">
            <v>63</v>
          </cell>
        </row>
        <row r="62">
          <cell r="H62">
            <v>15241</v>
          </cell>
        </row>
        <row r="63">
          <cell r="H63">
            <v>904</v>
          </cell>
        </row>
        <row r="64">
          <cell r="H64">
            <v>432</v>
          </cell>
        </row>
        <row r="65">
          <cell r="H65">
            <v>1310</v>
          </cell>
        </row>
        <row r="71">
          <cell r="H71">
            <v>60870</v>
          </cell>
        </row>
        <row r="72">
          <cell r="H72">
            <v>2059</v>
          </cell>
        </row>
        <row r="73">
          <cell r="H73">
            <v>1809</v>
          </cell>
        </row>
        <row r="74">
          <cell r="H74">
            <v>2137</v>
          </cell>
        </row>
        <row r="75">
          <cell r="H75">
            <v>348</v>
          </cell>
        </row>
        <row r="76">
          <cell r="H76">
            <v>1587</v>
          </cell>
        </row>
        <row r="77">
          <cell r="H77">
            <v>827</v>
          </cell>
        </row>
        <row r="78">
          <cell r="H78">
            <v>5</v>
          </cell>
        </row>
        <row r="80">
          <cell r="H80">
            <v>65380</v>
          </cell>
        </row>
        <row r="81">
          <cell r="H81">
            <v>917</v>
          </cell>
        </row>
        <row r="82">
          <cell r="H82">
            <v>2469</v>
          </cell>
        </row>
        <row r="83">
          <cell r="H83">
            <v>1877</v>
          </cell>
        </row>
        <row r="84">
          <cell r="H84">
            <v>651</v>
          </cell>
        </row>
        <row r="85">
          <cell r="H85">
            <v>1002</v>
          </cell>
        </row>
        <row r="86">
          <cell r="H86">
            <v>850</v>
          </cell>
        </row>
        <row r="87">
          <cell r="H87">
            <v>0</v>
          </cell>
        </row>
        <row r="88">
          <cell r="H88">
            <v>111005</v>
          </cell>
        </row>
        <row r="91">
          <cell r="H91">
            <v>221</v>
          </cell>
        </row>
        <row r="92">
          <cell r="H92">
            <v>535</v>
          </cell>
        </row>
        <row r="93">
          <cell r="H93">
            <v>3</v>
          </cell>
        </row>
        <row r="94">
          <cell r="H94">
            <v>2</v>
          </cell>
        </row>
        <row r="96">
          <cell r="H96">
            <v>456</v>
          </cell>
        </row>
        <row r="97">
          <cell r="H97">
            <v>20</v>
          </cell>
        </row>
        <row r="98">
          <cell r="H98">
            <v>38</v>
          </cell>
        </row>
        <row r="101">
          <cell r="H101">
            <v>2571</v>
          </cell>
        </row>
        <row r="102">
          <cell r="H102">
            <v>8129</v>
          </cell>
        </row>
        <row r="103">
          <cell r="H103">
            <v>0</v>
          </cell>
        </row>
        <row r="104">
          <cell r="H104">
            <v>482</v>
          </cell>
        </row>
        <row r="105">
          <cell r="H105">
            <v>0</v>
          </cell>
        </row>
        <row r="106">
          <cell r="H106">
            <v>418685</v>
          </cell>
        </row>
        <row r="107">
          <cell r="H107">
            <v>40</v>
          </cell>
        </row>
        <row r="108">
          <cell r="H108">
            <v>27</v>
          </cell>
        </row>
        <row r="109">
          <cell r="H109">
            <v>175</v>
          </cell>
        </row>
        <row r="110">
          <cell r="H110">
            <v>6</v>
          </cell>
        </row>
        <row r="111">
          <cell r="H111">
            <v>207</v>
          </cell>
        </row>
        <row r="112">
          <cell r="H112">
            <v>195</v>
          </cell>
        </row>
        <row r="113">
          <cell r="H113">
            <v>0</v>
          </cell>
        </row>
        <row r="117">
          <cell r="H117">
            <v>130350</v>
          </cell>
        </row>
        <row r="118">
          <cell r="H118">
            <v>98967</v>
          </cell>
        </row>
        <row r="119">
          <cell r="H119">
            <v>833</v>
          </cell>
        </row>
        <row r="120">
          <cell r="H120">
            <v>351218</v>
          </cell>
        </row>
        <row r="121">
          <cell r="H121">
            <v>1801</v>
          </cell>
        </row>
        <row r="122">
          <cell r="H122">
            <v>4818</v>
          </cell>
        </row>
        <row r="125">
          <cell r="H125">
            <v>979</v>
          </cell>
        </row>
        <row r="126">
          <cell r="H126">
            <v>0</v>
          </cell>
        </row>
        <row r="127">
          <cell r="H127">
            <v>85346</v>
          </cell>
        </row>
        <row r="128">
          <cell r="H128">
            <v>10992</v>
          </cell>
        </row>
        <row r="129">
          <cell r="H129">
            <v>674</v>
          </cell>
        </row>
        <row r="130">
          <cell r="H130">
            <v>68</v>
          </cell>
        </row>
        <row r="131">
          <cell r="H131">
            <v>211</v>
          </cell>
        </row>
        <row r="132">
          <cell r="H132">
            <v>84</v>
          </cell>
        </row>
        <row r="133">
          <cell r="H133">
            <v>281</v>
          </cell>
        </row>
        <row r="134">
          <cell r="H134">
            <v>231</v>
          </cell>
        </row>
        <row r="135">
          <cell r="H135">
            <v>680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40</v>
          </cell>
        </row>
        <row r="142">
          <cell r="H142">
            <v>664</v>
          </cell>
        </row>
        <row r="143">
          <cell r="H143">
            <v>832</v>
          </cell>
        </row>
        <row r="146">
          <cell r="H146">
            <v>570</v>
          </cell>
        </row>
        <row r="147">
          <cell r="H147">
            <v>634</v>
          </cell>
        </row>
        <row r="150">
          <cell r="H150">
            <v>101736</v>
          </cell>
        </row>
        <row r="151">
          <cell r="H151">
            <v>1349</v>
          </cell>
        </row>
        <row r="152">
          <cell r="H152">
            <v>1120</v>
          </cell>
        </row>
        <row r="153">
          <cell r="H153">
            <v>3112</v>
          </cell>
        </row>
        <row r="154">
          <cell r="H154">
            <v>326</v>
          </cell>
        </row>
        <row r="155">
          <cell r="H155">
            <v>1220</v>
          </cell>
        </row>
        <row r="156">
          <cell r="H156">
            <v>1602</v>
          </cell>
        </row>
        <row r="157">
          <cell r="H157">
            <v>0</v>
          </cell>
        </row>
        <row r="163">
          <cell r="H163">
            <v>706</v>
          </cell>
        </row>
        <row r="165">
          <cell r="H165">
            <v>2565</v>
          </cell>
        </row>
        <row r="167">
          <cell r="H167">
            <v>396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1066</v>
          </cell>
        </row>
        <row r="174">
          <cell r="H174">
            <v>304</v>
          </cell>
        </row>
        <row r="180">
          <cell r="H180">
            <v>57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89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6609</v>
          </cell>
        </row>
        <row r="208">
          <cell r="H208">
            <v>3033</v>
          </cell>
        </row>
        <row r="209">
          <cell r="H209">
            <v>97</v>
          </cell>
        </row>
        <row r="210">
          <cell r="H210">
            <v>81</v>
          </cell>
        </row>
        <row r="221">
          <cell r="G221">
            <v>2278</v>
          </cell>
        </row>
        <row r="224">
          <cell r="H224">
            <v>0</v>
          </cell>
        </row>
        <row r="225">
          <cell r="H225">
            <v>31</v>
          </cell>
        </row>
        <row r="226">
          <cell r="H226">
            <v>2526</v>
          </cell>
        </row>
        <row r="229">
          <cell r="H229">
            <v>475</v>
          </cell>
        </row>
        <row r="230">
          <cell r="H230">
            <v>1613</v>
          </cell>
        </row>
        <row r="233">
          <cell r="H233">
            <v>184575</v>
          </cell>
        </row>
        <row r="234">
          <cell r="H234">
            <v>1885</v>
          </cell>
        </row>
        <row r="235">
          <cell r="H235">
            <v>10446</v>
          </cell>
        </row>
        <row r="236">
          <cell r="H236">
            <v>2945</v>
          </cell>
        </row>
        <row r="237">
          <cell r="H237">
            <v>0</v>
          </cell>
        </row>
        <row r="238">
          <cell r="H238">
            <v>922</v>
          </cell>
        </row>
        <row r="239">
          <cell r="H239">
            <v>2551</v>
          </cell>
        </row>
        <row r="240">
          <cell r="C240">
            <v>0</v>
          </cell>
        </row>
        <row r="241">
          <cell r="H241">
            <v>8533</v>
          </cell>
        </row>
        <row r="244">
          <cell r="H244">
            <v>7938</v>
          </cell>
        </row>
        <row r="245">
          <cell r="H245">
            <v>4</v>
          </cell>
        </row>
        <row r="246">
          <cell r="H246">
            <v>25</v>
          </cell>
        </row>
        <row r="247">
          <cell r="H247">
            <v>157</v>
          </cell>
        </row>
        <row r="248">
          <cell r="H248">
            <v>28</v>
          </cell>
        </row>
        <row r="249">
          <cell r="H249">
            <v>40</v>
          </cell>
        </row>
        <row r="250">
          <cell r="H250">
            <v>22</v>
          </cell>
        </row>
        <row r="251">
          <cell r="H251">
            <v>0</v>
          </cell>
        </row>
        <row r="256">
          <cell r="H256">
            <v>9475.57</v>
          </cell>
        </row>
        <row r="257">
          <cell r="H257">
            <v>7289.0999999999985</v>
          </cell>
        </row>
        <row r="258">
          <cell r="H258">
            <v>391.58000000000004</v>
          </cell>
        </row>
        <row r="259">
          <cell r="H259">
            <v>1.75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23415</v>
          </cell>
        </row>
        <row r="265">
          <cell r="H265">
            <v>0</v>
          </cell>
        </row>
        <row r="266">
          <cell r="H266">
            <v>0</v>
          </cell>
        </row>
        <row r="269">
          <cell r="H269">
            <v>44225.58</v>
          </cell>
        </row>
        <row r="270">
          <cell r="H270">
            <v>5000</v>
          </cell>
        </row>
      </sheetData>
      <sheetData sheetId="2">
        <row r="3">
          <cell r="BI3">
            <v>4247</v>
          </cell>
          <cell r="BU3">
            <v>31789</v>
          </cell>
          <cell r="CG3">
            <v>33828</v>
          </cell>
        </row>
        <row r="4">
          <cell r="BI4">
            <v>0</v>
          </cell>
          <cell r="BU4">
            <v>222</v>
          </cell>
          <cell r="CG4">
            <v>428</v>
          </cell>
        </row>
        <row r="5">
          <cell r="BI5">
            <v>0</v>
          </cell>
          <cell r="BU5">
            <v>115</v>
          </cell>
          <cell r="CG5">
            <v>231</v>
          </cell>
        </row>
        <row r="6">
          <cell r="BI6">
            <v>0</v>
          </cell>
          <cell r="BU6">
            <v>77</v>
          </cell>
          <cell r="CG6">
            <v>198</v>
          </cell>
        </row>
        <row r="7">
          <cell r="BI7">
            <v>0</v>
          </cell>
          <cell r="BU7">
            <v>330</v>
          </cell>
          <cell r="CG7">
            <v>567</v>
          </cell>
        </row>
        <row r="8">
          <cell r="BI8">
            <v>0</v>
          </cell>
          <cell r="BU8">
            <v>300</v>
          </cell>
          <cell r="CG8">
            <v>407</v>
          </cell>
        </row>
        <row r="9">
          <cell r="BI9">
            <v>41</v>
          </cell>
          <cell r="BU9">
            <v>190</v>
          </cell>
          <cell r="CG9">
            <v>162</v>
          </cell>
        </row>
        <row r="10">
          <cell r="BI10">
            <v>0</v>
          </cell>
          <cell r="BU10">
            <v>0</v>
          </cell>
        </row>
        <row r="11">
          <cell r="BI11">
            <v>35</v>
          </cell>
          <cell r="BU11">
            <v>815</v>
          </cell>
          <cell r="CG11">
            <v>1017</v>
          </cell>
        </row>
        <row r="12">
          <cell r="BI12">
            <v>8483</v>
          </cell>
          <cell r="BU12">
            <v>9152</v>
          </cell>
          <cell r="CG12">
            <v>9152</v>
          </cell>
        </row>
        <row r="13">
          <cell r="BI13">
            <v>6747</v>
          </cell>
          <cell r="BU13">
            <v>6846</v>
          </cell>
          <cell r="CG13">
            <v>6849</v>
          </cell>
        </row>
        <row r="14">
          <cell r="BU14">
            <v>154</v>
          </cell>
          <cell r="CG14">
            <v>544</v>
          </cell>
        </row>
        <row r="17">
          <cell r="BI17">
            <v>794</v>
          </cell>
          <cell r="BU17">
            <v>1147</v>
          </cell>
          <cell r="CG17">
            <v>23</v>
          </cell>
        </row>
        <row r="21">
          <cell r="BI21">
            <v>858</v>
          </cell>
          <cell r="BU21">
            <v>1227</v>
          </cell>
          <cell r="CG21">
            <v>2382</v>
          </cell>
        </row>
        <row r="24">
          <cell r="BI24">
            <v>3</v>
          </cell>
          <cell r="BU24">
            <v>9</v>
          </cell>
          <cell r="CG24">
            <v>10</v>
          </cell>
        </row>
        <row r="25">
          <cell r="BI25">
            <v>15</v>
          </cell>
        </row>
        <row r="27">
          <cell r="BI27">
            <v>118</v>
          </cell>
          <cell r="BU27">
            <v>89</v>
          </cell>
          <cell r="CG27">
            <v>70</v>
          </cell>
        </row>
        <row r="28">
          <cell r="BI28">
            <v>27</v>
          </cell>
          <cell r="BU28">
            <v>11</v>
          </cell>
        </row>
        <row r="32">
          <cell r="BI32">
            <v>80</v>
          </cell>
          <cell r="BU32">
            <v>49</v>
          </cell>
          <cell r="CG32">
            <v>60</v>
          </cell>
        </row>
        <row r="33">
          <cell r="BI33">
            <v>2</v>
          </cell>
          <cell r="BU33">
            <v>0</v>
          </cell>
          <cell r="CG33">
            <v>6</v>
          </cell>
        </row>
        <row r="34">
          <cell r="BI34">
            <v>4</v>
          </cell>
          <cell r="BU34">
            <v>18</v>
          </cell>
          <cell r="CG34">
            <v>32</v>
          </cell>
        </row>
        <row r="36">
          <cell r="BI36">
            <v>191</v>
          </cell>
          <cell r="CG36">
            <v>1024</v>
          </cell>
        </row>
        <row r="41">
          <cell r="BI41">
            <v>17</v>
          </cell>
          <cell r="BU41">
            <v>3</v>
          </cell>
          <cell r="CG41">
            <v>65</v>
          </cell>
        </row>
        <row r="42">
          <cell r="BI42">
            <v>0</v>
          </cell>
          <cell r="BU42">
            <v>0</v>
          </cell>
          <cell r="CG42">
            <v>9</v>
          </cell>
        </row>
        <row r="43">
          <cell r="BU43">
            <v>1009</v>
          </cell>
          <cell r="CG43">
            <v>958</v>
          </cell>
        </row>
        <row r="44">
          <cell r="BI44">
            <v>90</v>
          </cell>
          <cell r="BU44">
            <v>75</v>
          </cell>
          <cell r="CG44">
            <v>91</v>
          </cell>
        </row>
        <row r="45">
          <cell r="BI45">
            <v>30</v>
          </cell>
          <cell r="BU45">
            <v>23</v>
          </cell>
          <cell r="CG45">
            <v>42</v>
          </cell>
        </row>
        <row r="47">
          <cell r="BI47">
            <v>0</v>
          </cell>
        </row>
        <row r="51">
          <cell r="BI51">
            <v>2</v>
          </cell>
          <cell r="BU51">
            <v>24</v>
          </cell>
          <cell r="CG51">
            <v>1</v>
          </cell>
        </row>
        <row r="52">
          <cell r="BI52">
            <v>28</v>
          </cell>
        </row>
        <row r="53">
          <cell r="BI53">
            <v>59</v>
          </cell>
          <cell r="BU53">
            <v>55</v>
          </cell>
          <cell r="CG53">
            <v>82</v>
          </cell>
        </row>
        <row r="54">
          <cell r="CG54">
            <v>307</v>
          </cell>
        </row>
        <row r="56">
          <cell r="BI56">
            <v>0</v>
          </cell>
          <cell r="BU56">
            <v>3</v>
          </cell>
          <cell r="CG56">
            <v>0</v>
          </cell>
        </row>
        <row r="57">
          <cell r="BI57">
            <v>0</v>
          </cell>
          <cell r="BU57">
            <v>3</v>
          </cell>
          <cell r="CG57">
            <v>0</v>
          </cell>
        </row>
        <row r="62">
          <cell r="BU62">
            <v>887</v>
          </cell>
          <cell r="CG62">
            <v>1634</v>
          </cell>
        </row>
        <row r="63">
          <cell r="BI63">
            <v>92</v>
          </cell>
          <cell r="BU63">
            <v>11</v>
          </cell>
          <cell r="CG63">
            <v>54</v>
          </cell>
        </row>
        <row r="64">
          <cell r="BI64">
            <v>20</v>
          </cell>
          <cell r="BU64">
            <v>40</v>
          </cell>
          <cell r="CG64">
            <v>47</v>
          </cell>
        </row>
        <row r="65">
          <cell r="BI65">
            <v>100</v>
          </cell>
          <cell r="BU65">
            <v>164</v>
          </cell>
          <cell r="CG65">
            <v>83</v>
          </cell>
        </row>
        <row r="71">
          <cell r="BI71">
            <v>146</v>
          </cell>
          <cell r="BU71">
            <v>5123</v>
          </cell>
          <cell r="CG71">
            <v>5395</v>
          </cell>
        </row>
        <row r="72">
          <cell r="BI72">
            <v>0</v>
          </cell>
          <cell r="BU72">
            <v>21</v>
          </cell>
          <cell r="CG72">
            <v>316</v>
          </cell>
        </row>
        <row r="73">
          <cell r="BI73">
            <v>2</v>
          </cell>
          <cell r="BU73">
            <v>160</v>
          </cell>
          <cell r="CG73">
            <v>119</v>
          </cell>
        </row>
        <row r="74">
          <cell r="BI74">
            <v>0</v>
          </cell>
          <cell r="BU74">
            <v>131</v>
          </cell>
          <cell r="CG74">
            <v>229</v>
          </cell>
        </row>
        <row r="75">
          <cell r="BI75">
            <v>0</v>
          </cell>
          <cell r="BU75">
            <v>18</v>
          </cell>
          <cell r="CG75">
            <v>53</v>
          </cell>
        </row>
        <row r="76">
          <cell r="BI76">
            <v>0</v>
          </cell>
          <cell r="BU76">
            <v>34</v>
          </cell>
          <cell r="CG76">
            <v>426</v>
          </cell>
        </row>
        <row r="77">
          <cell r="BI77">
            <v>2</v>
          </cell>
          <cell r="BU77">
            <v>45</v>
          </cell>
          <cell r="CG77">
            <v>99</v>
          </cell>
        </row>
        <row r="78">
          <cell r="BI78">
            <v>0</v>
          </cell>
          <cell r="BU78">
            <v>0</v>
          </cell>
          <cell r="CG78">
            <v>0</v>
          </cell>
        </row>
        <row r="80">
          <cell r="BI80">
            <v>62</v>
          </cell>
          <cell r="BU80">
            <v>4924</v>
          </cell>
          <cell r="CG80">
            <v>6238</v>
          </cell>
        </row>
        <row r="81">
          <cell r="BI81">
            <v>0</v>
          </cell>
          <cell r="BU81">
            <v>81</v>
          </cell>
          <cell r="CG81">
            <v>67</v>
          </cell>
        </row>
        <row r="82">
          <cell r="BI82">
            <v>3</v>
          </cell>
          <cell r="BU82">
            <v>44</v>
          </cell>
          <cell r="CG82">
            <v>430</v>
          </cell>
        </row>
        <row r="83">
          <cell r="BI83">
            <v>1</v>
          </cell>
          <cell r="BU83">
            <v>129</v>
          </cell>
          <cell r="CG83">
            <v>242</v>
          </cell>
        </row>
        <row r="84">
          <cell r="BI84">
            <v>0</v>
          </cell>
          <cell r="BU84">
            <v>14</v>
          </cell>
          <cell r="CG84">
            <v>109</v>
          </cell>
        </row>
        <row r="85">
          <cell r="BI85">
            <v>0</v>
          </cell>
          <cell r="BU85">
            <v>98</v>
          </cell>
          <cell r="CG85">
            <v>112</v>
          </cell>
        </row>
        <row r="86">
          <cell r="BI86">
            <v>2</v>
          </cell>
          <cell r="BU86">
            <v>25</v>
          </cell>
          <cell r="CG86">
            <v>96</v>
          </cell>
        </row>
        <row r="87">
          <cell r="BI87">
            <v>0</v>
          </cell>
          <cell r="BU87">
            <v>0</v>
          </cell>
          <cell r="CG87">
            <v>0</v>
          </cell>
        </row>
        <row r="88">
          <cell r="BI88">
            <v>4412</v>
          </cell>
          <cell r="BU88">
            <v>9979</v>
          </cell>
          <cell r="CG88">
            <v>9150</v>
          </cell>
        </row>
        <row r="91">
          <cell r="BU91">
            <v>19</v>
          </cell>
          <cell r="CG91">
            <v>11</v>
          </cell>
        </row>
        <row r="92">
          <cell r="BU92">
            <v>33</v>
          </cell>
          <cell r="CG92">
            <v>34</v>
          </cell>
        </row>
        <row r="93">
          <cell r="CG93">
            <v>0</v>
          </cell>
        </row>
        <row r="94">
          <cell r="BU94">
            <v>1</v>
          </cell>
          <cell r="CG94">
            <v>0</v>
          </cell>
        </row>
        <row r="95">
          <cell r="BU95">
            <v>8</v>
          </cell>
          <cell r="CG95">
            <v>13</v>
          </cell>
        </row>
        <row r="96">
          <cell r="BU96">
            <v>24</v>
          </cell>
          <cell r="CG96">
            <v>49</v>
          </cell>
        </row>
        <row r="97">
          <cell r="BU97">
            <v>2</v>
          </cell>
          <cell r="CG97">
            <v>1</v>
          </cell>
        </row>
        <row r="98">
          <cell r="BU98">
            <v>1</v>
          </cell>
          <cell r="CG98">
            <v>1</v>
          </cell>
        </row>
        <row r="101">
          <cell r="CG101">
            <v>493</v>
          </cell>
        </row>
        <row r="102">
          <cell r="CG102">
            <v>789</v>
          </cell>
        </row>
        <row r="104">
          <cell r="CG104">
            <v>17</v>
          </cell>
        </row>
        <row r="106">
          <cell r="BI106">
            <v>11332</v>
          </cell>
          <cell r="CG106">
            <v>60386</v>
          </cell>
        </row>
        <row r="107">
          <cell r="CG107">
            <v>7</v>
          </cell>
        </row>
        <row r="109">
          <cell r="BU109">
            <v>1</v>
          </cell>
          <cell r="CG109">
            <v>10</v>
          </cell>
        </row>
        <row r="110">
          <cell r="BU110">
            <v>1</v>
          </cell>
          <cell r="CG110">
            <v>0</v>
          </cell>
        </row>
        <row r="112">
          <cell r="BU112">
            <v>14</v>
          </cell>
          <cell r="CG112">
            <v>13</v>
          </cell>
        </row>
        <row r="117">
          <cell r="BI117">
            <v>10909</v>
          </cell>
          <cell r="BU117">
            <v>12383</v>
          </cell>
          <cell r="CG117">
            <v>13360</v>
          </cell>
        </row>
        <row r="118">
          <cell r="BI118">
            <v>10635</v>
          </cell>
          <cell r="BU118">
            <v>5914</v>
          </cell>
          <cell r="CG118">
            <v>5394</v>
          </cell>
        </row>
        <row r="119">
          <cell r="BI119">
            <v>21</v>
          </cell>
          <cell r="CG119">
            <v>3</v>
          </cell>
        </row>
        <row r="120">
          <cell r="BI120">
            <v>23808</v>
          </cell>
          <cell r="CG120">
            <v>33982</v>
          </cell>
        </row>
        <row r="121">
          <cell r="BI121">
            <v>7</v>
          </cell>
          <cell r="CG121">
            <v>220</v>
          </cell>
        </row>
        <row r="122">
          <cell r="BI122">
            <v>134</v>
          </cell>
          <cell r="CG122">
            <v>533</v>
          </cell>
        </row>
        <row r="125">
          <cell r="BI125">
            <v>4</v>
          </cell>
          <cell r="CG125">
            <v>38</v>
          </cell>
        </row>
        <row r="127">
          <cell r="BI127">
            <v>897</v>
          </cell>
          <cell r="BU127">
            <v>7899</v>
          </cell>
          <cell r="CG127">
            <v>7386</v>
          </cell>
        </row>
        <row r="128">
          <cell r="BI128">
            <v>286</v>
          </cell>
          <cell r="BU128">
            <v>14</v>
          </cell>
          <cell r="CG128">
            <v>949</v>
          </cell>
        </row>
        <row r="129">
          <cell r="BU129">
            <v>6</v>
          </cell>
          <cell r="CG129">
            <v>105</v>
          </cell>
        </row>
        <row r="131">
          <cell r="BU131">
            <v>16</v>
          </cell>
          <cell r="CG131">
            <v>20</v>
          </cell>
        </row>
        <row r="132">
          <cell r="BU132">
            <v>8</v>
          </cell>
          <cell r="CG132">
            <v>11</v>
          </cell>
        </row>
        <row r="133">
          <cell r="BU133">
            <v>12</v>
          </cell>
        </row>
        <row r="135">
          <cell r="CG135">
            <v>20</v>
          </cell>
        </row>
        <row r="141">
          <cell r="CG141">
            <v>2</v>
          </cell>
        </row>
        <row r="142">
          <cell r="CG142">
            <v>56</v>
          </cell>
        </row>
        <row r="143">
          <cell r="CG143">
            <v>74</v>
          </cell>
        </row>
        <row r="146">
          <cell r="CG146">
            <v>44</v>
          </cell>
        </row>
        <row r="147">
          <cell r="CG147">
            <v>66</v>
          </cell>
        </row>
        <row r="151">
          <cell r="CG151">
            <v>180</v>
          </cell>
        </row>
        <row r="153">
          <cell r="CG153">
            <v>292</v>
          </cell>
        </row>
        <row r="154">
          <cell r="BU154">
            <v>74</v>
          </cell>
          <cell r="CG154">
            <v>24</v>
          </cell>
        </row>
        <row r="156">
          <cell r="BU156">
            <v>139</v>
          </cell>
          <cell r="CG156">
            <v>150</v>
          </cell>
        </row>
        <row r="162">
          <cell r="CG162">
            <v>8</v>
          </cell>
        </row>
        <row r="163">
          <cell r="CG163">
            <v>81</v>
          </cell>
        </row>
        <row r="164">
          <cell r="CG164">
            <v>12</v>
          </cell>
        </row>
        <row r="165">
          <cell r="CG165">
            <v>330</v>
          </cell>
        </row>
        <row r="166">
          <cell r="CG166">
            <v>4</v>
          </cell>
        </row>
        <row r="167">
          <cell r="CG167">
            <v>49</v>
          </cell>
        </row>
        <row r="171">
          <cell r="CG171">
            <v>2</v>
          </cell>
        </row>
        <row r="172">
          <cell r="CG172">
            <v>31</v>
          </cell>
        </row>
        <row r="173">
          <cell r="BU173">
            <v>8</v>
          </cell>
        </row>
        <row r="174">
          <cell r="BI174">
            <v>49</v>
          </cell>
          <cell r="BU174">
            <v>54</v>
          </cell>
        </row>
        <row r="176">
          <cell r="CG176">
            <v>24</v>
          </cell>
        </row>
        <row r="177">
          <cell r="CG177">
            <v>4</v>
          </cell>
        </row>
        <row r="191">
          <cell r="CG191">
            <v>1</v>
          </cell>
        </row>
        <row r="192">
          <cell r="BI192">
            <v>6</v>
          </cell>
          <cell r="CG192">
            <v>14</v>
          </cell>
        </row>
        <row r="194">
          <cell r="BI194">
            <v>20</v>
          </cell>
          <cell r="BU194">
            <v>17</v>
          </cell>
          <cell r="CG194">
            <v>12</v>
          </cell>
        </row>
        <row r="200">
          <cell r="CG200">
            <v>6</v>
          </cell>
        </row>
        <row r="205">
          <cell r="BU205">
            <v>0</v>
          </cell>
        </row>
        <row r="206">
          <cell r="BI206">
            <v>0</v>
          </cell>
          <cell r="BU206">
            <v>592</v>
          </cell>
        </row>
        <row r="207">
          <cell r="CG207">
            <v>18</v>
          </cell>
        </row>
        <row r="208">
          <cell r="BI208">
            <v>25</v>
          </cell>
          <cell r="CG208">
            <v>670</v>
          </cell>
        </row>
        <row r="209">
          <cell r="CG209">
            <v>21</v>
          </cell>
        </row>
        <row r="210">
          <cell r="CG210">
            <v>15</v>
          </cell>
        </row>
        <row r="211">
          <cell r="BU211">
            <v>8</v>
          </cell>
          <cell r="CG211">
            <v>4</v>
          </cell>
        </row>
        <row r="213">
          <cell r="BU213">
            <v>62</v>
          </cell>
          <cell r="CG213">
            <v>296</v>
          </cell>
        </row>
        <row r="221">
          <cell r="BI221">
            <v>0</v>
          </cell>
        </row>
        <row r="226">
          <cell r="CG226">
            <v>224</v>
          </cell>
        </row>
        <row r="229">
          <cell r="CG229">
            <v>57</v>
          </cell>
        </row>
        <row r="230">
          <cell r="CG230">
            <v>198</v>
          </cell>
        </row>
        <row r="233">
          <cell r="BI233">
            <v>2720</v>
          </cell>
          <cell r="BU233">
            <v>4532</v>
          </cell>
          <cell r="CG233">
            <v>23274</v>
          </cell>
        </row>
        <row r="234">
          <cell r="BI234">
            <v>79</v>
          </cell>
          <cell r="BU234">
            <v>29</v>
          </cell>
          <cell r="CG234">
            <v>148</v>
          </cell>
        </row>
        <row r="235">
          <cell r="BI235">
            <v>581</v>
          </cell>
          <cell r="BU235">
            <v>1341</v>
          </cell>
          <cell r="CG235">
            <v>1309</v>
          </cell>
        </row>
        <row r="236">
          <cell r="BI236">
            <v>18</v>
          </cell>
          <cell r="BU236">
            <v>174</v>
          </cell>
          <cell r="CG236">
            <v>311</v>
          </cell>
        </row>
        <row r="238">
          <cell r="BU238">
            <v>42</v>
          </cell>
          <cell r="CG238">
            <v>87</v>
          </cell>
        </row>
        <row r="239">
          <cell r="BU239">
            <v>145</v>
          </cell>
          <cell r="CG239">
            <v>242</v>
          </cell>
        </row>
        <row r="241">
          <cell r="BI241">
            <v>565</v>
          </cell>
          <cell r="BU241">
            <v>492</v>
          </cell>
          <cell r="CG241">
            <v>696</v>
          </cell>
        </row>
        <row r="244">
          <cell r="BI244">
            <v>93</v>
          </cell>
          <cell r="BU244">
            <v>1001</v>
          </cell>
          <cell r="CG244">
            <v>406</v>
          </cell>
        </row>
        <row r="245">
          <cell r="BI245">
            <v>0</v>
          </cell>
          <cell r="BU245">
            <v>0</v>
          </cell>
          <cell r="CG245">
            <v>0</v>
          </cell>
        </row>
        <row r="246">
          <cell r="BI246">
            <v>2</v>
          </cell>
          <cell r="BU246">
            <v>2</v>
          </cell>
          <cell r="CG246">
            <v>19</v>
          </cell>
        </row>
        <row r="247">
          <cell r="BI247">
            <v>0</v>
          </cell>
          <cell r="BU247">
            <v>1</v>
          </cell>
          <cell r="CG247">
            <v>0</v>
          </cell>
        </row>
        <row r="248">
          <cell r="BI248">
            <v>0</v>
          </cell>
          <cell r="BU248">
            <v>0</v>
          </cell>
          <cell r="CG248">
            <v>4</v>
          </cell>
        </row>
        <row r="249">
          <cell r="BI249">
            <v>0</v>
          </cell>
          <cell r="BU249">
            <v>2</v>
          </cell>
          <cell r="CG249">
            <v>3</v>
          </cell>
        </row>
        <row r="250">
          <cell r="BI250">
            <v>2</v>
          </cell>
          <cell r="BU250">
            <v>1</v>
          </cell>
          <cell r="CG250">
            <v>0</v>
          </cell>
        </row>
        <row r="251">
          <cell r="BI251">
            <v>0</v>
          </cell>
          <cell r="BU251">
            <v>0</v>
          </cell>
          <cell r="CG251">
            <v>0</v>
          </cell>
        </row>
        <row r="256">
          <cell r="BI256">
            <v>84.3</v>
          </cell>
          <cell r="BU256">
            <v>220.85</v>
          </cell>
          <cell r="CG256">
            <v>780.14</v>
          </cell>
        </row>
        <row r="257">
          <cell r="BI257">
            <v>19.989999999999998</v>
          </cell>
          <cell r="BU257">
            <v>534.6</v>
          </cell>
          <cell r="CG257">
            <v>731.56</v>
          </cell>
        </row>
        <row r="258">
          <cell r="BI258">
            <v>0</v>
          </cell>
          <cell r="BU258">
            <v>31</v>
          </cell>
          <cell r="CG258">
            <v>21</v>
          </cell>
        </row>
        <row r="259">
          <cell r="BI259">
            <v>0</v>
          </cell>
          <cell r="BU259">
            <v>6</v>
          </cell>
        </row>
        <row r="260">
          <cell r="BI260">
            <v>0</v>
          </cell>
        </row>
        <row r="261">
          <cell r="BI261">
            <v>0</v>
          </cell>
        </row>
        <row r="262">
          <cell r="BI262">
            <v>0</v>
          </cell>
        </row>
        <row r="263">
          <cell r="BI263">
            <v>0</v>
          </cell>
          <cell r="BU263">
            <v>4</v>
          </cell>
        </row>
        <row r="264">
          <cell r="BI264">
            <v>0</v>
          </cell>
          <cell r="BU264">
            <v>525</v>
          </cell>
          <cell r="CG264">
            <v>2345</v>
          </cell>
        </row>
        <row r="265">
          <cell r="BI265">
            <v>0</v>
          </cell>
        </row>
        <row r="266">
          <cell r="BI266">
            <v>20</v>
          </cell>
          <cell r="BU266">
            <v>10</v>
          </cell>
        </row>
        <row r="269">
          <cell r="BI269">
            <v>30.88</v>
          </cell>
          <cell r="BU269">
            <v>2289.8200000000002</v>
          </cell>
          <cell r="CG269">
            <v>8160.75</v>
          </cell>
        </row>
        <row r="270">
          <cell r="CG270">
            <v>3500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7"/>
  <sheetViews>
    <sheetView tabSelected="1" view="pageLayout" zoomScaleNormal="100" zoomScaleSheetLayoutView="100" workbookViewId="0">
      <selection activeCell="J5" sqref="J5:J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6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10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2020</v>
      </c>
      <c r="H4" s="8" t="s">
        <v>11</v>
      </c>
    </row>
    <row r="5" spans="1:10" x14ac:dyDescent="0.25">
      <c r="A5" s="2" t="s">
        <v>12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13</v>
      </c>
      <c r="B6" s="15"/>
      <c r="C6" s="16"/>
      <c r="D6" s="17">
        <f>[1]Monthly!CG3</f>
        <v>33828</v>
      </c>
      <c r="E6" s="17">
        <f>[1]Fiscal!H3</f>
        <v>425371</v>
      </c>
      <c r="F6" s="18">
        <f>[1]Monthly!BU3</f>
        <v>31789</v>
      </c>
      <c r="G6" s="18">
        <f>[1]Monthly!BI3</f>
        <v>4247</v>
      </c>
      <c r="H6" s="19">
        <f t="shared" ref="H6:H19" si="0">(+D6-G6)/G6</f>
        <v>6.9651518719095833</v>
      </c>
    </row>
    <row r="7" spans="1:10" x14ac:dyDescent="0.25">
      <c r="A7" s="14" t="s">
        <v>14</v>
      </c>
      <c r="B7" s="15"/>
      <c r="C7" s="16"/>
      <c r="D7" s="17">
        <f>[1]Monthly!CG4</f>
        <v>428</v>
      </c>
      <c r="E7" s="17">
        <f>[1]Fiscal!H4</f>
        <v>4108</v>
      </c>
      <c r="F7" s="18">
        <f>[1]Monthly!BU4</f>
        <v>222</v>
      </c>
      <c r="G7" s="18">
        <f>[1]Monthly!BI4</f>
        <v>0</v>
      </c>
      <c r="H7" s="19"/>
    </row>
    <row r="8" spans="1:10" x14ac:dyDescent="0.25">
      <c r="A8" s="14" t="s">
        <v>15</v>
      </c>
      <c r="B8" s="15"/>
      <c r="C8" s="16"/>
      <c r="D8" s="17">
        <f>[1]Monthly!CG5</f>
        <v>231</v>
      </c>
      <c r="E8" s="17">
        <f>[1]Fiscal!H5</f>
        <v>1945</v>
      </c>
      <c r="F8" s="18">
        <f>[1]Monthly!BU5</f>
        <v>115</v>
      </c>
      <c r="G8" s="18">
        <f>[1]Monthly!BI5</f>
        <v>0</v>
      </c>
      <c r="H8" s="19"/>
    </row>
    <row r="9" spans="1:10" x14ac:dyDescent="0.25">
      <c r="A9" s="14" t="s">
        <v>16</v>
      </c>
      <c r="B9" s="15"/>
      <c r="C9" s="16"/>
      <c r="D9" s="17">
        <f>[1]Monthly!CG6</f>
        <v>198</v>
      </c>
      <c r="E9" s="17">
        <f>[1]Fiscal!H6</f>
        <v>2016</v>
      </c>
      <c r="F9" s="18">
        <f>[1]Monthly!BU6</f>
        <v>77</v>
      </c>
      <c r="G9" s="18">
        <f>[1]Monthly!BI6</f>
        <v>0</v>
      </c>
      <c r="H9" s="19"/>
    </row>
    <row r="10" spans="1:10" x14ac:dyDescent="0.25">
      <c r="A10" s="14" t="s">
        <v>17</v>
      </c>
      <c r="B10" s="15"/>
      <c r="C10" s="16"/>
      <c r="D10" s="17">
        <f>[1]Monthly!CG7</f>
        <v>567</v>
      </c>
      <c r="E10" s="17">
        <f>[1]Fiscal!H7</f>
        <v>4059</v>
      </c>
      <c r="F10" s="18">
        <f>[1]Monthly!BU7</f>
        <v>330</v>
      </c>
      <c r="G10" s="18">
        <f>[1]Monthly!BI7</f>
        <v>0</v>
      </c>
      <c r="H10" s="19"/>
    </row>
    <row r="11" spans="1:10" x14ac:dyDescent="0.25">
      <c r="A11" s="14" t="s">
        <v>18</v>
      </c>
      <c r="B11" s="15"/>
      <c r="C11" s="16"/>
      <c r="D11" s="17">
        <f>[1]Monthly!CG8</f>
        <v>407</v>
      </c>
      <c r="E11" s="17">
        <f>[1]Fiscal!H8</f>
        <v>3634</v>
      </c>
      <c r="F11" s="18">
        <f>[1]Monthly!BU8</f>
        <v>300</v>
      </c>
      <c r="G11" s="18">
        <f>[1]Monthly!BI8</f>
        <v>0</v>
      </c>
      <c r="H11" s="19"/>
    </row>
    <row r="12" spans="1:10" x14ac:dyDescent="0.25">
      <c r="A12" s="14" t="s">
        <v>19</v>
      </c>
      <c r="B12" s="15"/>
      <c r="C12" s="16"/>
      <c r="D12" s="17">
        <f>[1]Monthly!CG9</f>
        <v>162</v>
      </c>
      <c r="E12" s="17">
        <f>[1]Fiscal!H9</f>
        <v>1977</v>
      </c>
      <c r="F12" s="18">
        <f>[1]Monthly!BU9</f>
        <v>190</v>
      </c>
      <c r="G12" s="18">
        <f>[1]Monthly!BI9</f>
        <v>41</v>
      </c>
      <c r="H12" s="19">
        <f t="shared" si="0"/>
        <v>2.9512195121951219</v>
      </c>
      <c r="J12" s="20"/>
    </row>
    <row r="13" spans="1:10" x14ac:dyDescent="0.25">
      <c r="A13" s="14" t="s">
        <v>20</v>
      </c>
      <c r="B13" s="15"/>
      <c r="C13" s="16"/>
      <c r="D13" s="17">
        <f>[1]Monthly!CG10</f>
        <v>0</v>
      </c>
      <c r="E13" s="17">
        <f>[1]Fiscal!H10</f>
        <v>0</v>
      </c>
      <c r="F13" s="18">
        <f>[1]Monthly!BU10</f>
        <v>0</v>
      </c>
      <c r="G13" s="18">
        <f>[1]Monthly!BI10</f>
        <v>0</v>
      </c>
      <c r="H13" s="19"/>
      <c r="J13" s="20"/>
    </row>
    <row r="14" spans="1:10" x14ac:dyDescent="0.25">
      <c r="A14" s="14" t="s">
        <v>21</v>
      </c>
      <c r="B14" s="15"/>
      <c r="C14" s="16"/>
      <c r="D14" s="17">
        <f>[1]Monthly!CG11</f>
        <v>1017</v>
      </c>
      <c r="E14" s="17">
        <f>[1]Fiscal!H11</f>
        <v>12923</v>
      </c>
      <c r="F14" s="18">
        <f>[1]Monthly!BU11</f>
        <v>815</v>
      </c>
      <c r="G14" s="18">
        <f>[1]Monthly!BI11</f>
        <v>35</v>
      </c>
      <c r="H14" s="19">
        <f t="shared" si="0"/>
        <v>28.057142857142857</v>
      </c>
    </row>
    <row r="15" spans="1:10" x14ac:dyDescent="0.25">
      <c r="A15" s="14" t="s">
        <v>22</v>
      </c>
      <c r="B15" s="15"/>
      <c r="C15" s="16"/>
      <c r="D15" s="17">
        <f>[1]Monthly!CG12</f>
        <v>9152</v>
      </c>
      <c r="E15" s="17">
        <f>[1]Fiscal!H12</f>
        <v>96080</v>
      </c>
      <c r="F15" s="18">
        <f>[1]Monthly!BU12</f>
        <v>9152</v>
      </c>
      <c r="G15" s="18">
        <f>[1]Monthly!BI12</f>
        <v>8483</v>
      </c>
      <c r="H15" s="19">
        <f t="shared" si="0"/>
        <v>7.8863609572085352E-2</v>
      </c>
    </row>
    <row r="16" spans="1:10" x14ac:dyDescent="0.25">
      <c r="A16" s="14" t="s">
        <v>23</v>
      </c>
      <c r="B16" s="15"/>
      <c r="C16" s="16"/>
      <c r="D16" s="17">
        <f>[1]Monthly!CG13</f>
        <v>6849</v>
      </c>
      <c r="E16" s="17">
        <f>[1]Fiscal!H13</f>
        <v>71310</v>
      </c>
      <c r="F16" s="18">
        <f>[1]Monthly!BU13</f>
        <v>6846</v>
      </c>
      <c r="G16" s="18">
        <f>[1]Monthly!BI13</f>
        <v>6747</v>
      </c>
      <c r="H16" s="19">
        <f t="shared" si="0"/>
        <v>1.5117830146731881E-2</v>
      </c>
    </row>
    <row r="17" spans="1:8" x14ac:dyDescent="0.25">
      <c r="A17" s="14" t="s">
        <v>24</v>
      </c>
      <c r="B17" s="15"/>
      <c r="C17" s="16"/>
      <c r="D17" s="17">
        <f>[1]Monthly!CG14</f>
        <v>544</v>
      </c>
      <c r="E17" s="17">
        <f>[1]Fiscal!H14</f>
        <v>5346</v>
      </c>
      <c r="F17" s="18">
        <f>[1]Monthly!BU14</f>
        <v>154</v>
      </c>
      <c r="G17" s="18">
        <f>[1]Monthly!BI14</f>
        <v>0</v>
      </c>
      <c r="H17" s="19"/>
    </row>
    <row r="18" spans="1:8" x14ac:dyDescent="0.25">
      <c r="A18" s="14" t="s">
        <v>25</v>
      </c>
      <c r="B18" s="15"/>
      <c r="C18" s="16"/>
      <c r="D18" s="17">
        <f>[1]Monthly!CG15</f>
        <v>0</v>
      </c>
      <c r="E18" s="17">
        <f>[1]Fiscal!H15</f>
        <v>0</v>
      </c>
      <c r="F18" s="18">
        <f>[1]Monthly!BU15</f>
        <v>0</v>
      </c>
      <c r="G18" s="18">
        <f>[1]Monthly!BI15</f>
        <v>0</v>
      </c>
      <c r="H18" s="19"/>
    </row>
    <row r="19" spans="1:8" x14ac:dyDescent="0.25">
      <c r="A19" s="21"/>
      <c r="B19" s="22"/>
      <c r="C19" s="23" t="s">
        <v>26</v>
      </c>
      <c r="D19" s="24">
        <f>SUM(D6:D18)</f>
        <v>53383</v>
      </c>
      <c r="E19" s="24">
        <f>SUM(E6:E18)</f>
        <v>628769</v>
      </c>
      <c r="F19" s="25">
        <f>SUM(F6:F18)</f>
        <v>49990</v>
      </c>
      <c r="G19" s="25">
        <f>SUM(G6:G18)</f>
        <v>19553</v>
      </c>
      <c r="H19" s="19">
        <f t="shared" si="0"/>
        <v>1.7301692834859101</v>
      </c>
    </row>
    <row r="20" spans="1:8" x14ac:dyDescent="0.25">
      <c r="A20" s="14" t="s">
        <v>27</v>
      </c>
      <c r="B20" s="26"/>
      <c r="C20" s="27"/>
      <c r="D20" s="28">
        <f>[1]Monthly!CG17</f>
        <v>23</v>
      </c>
      <c r="E20" s="29">
        <f>[1]Fiscal!H17</f>
        <v>449</v>
      </c>
      <c r="F20" s="30">
        <f>[1]Monthly!BU17</f>
        <v>1147</v>
      </c>
      <c r="G20" s="30">
        <f>[1]Monthly!BI17</f>
        <v>794</v>
      </c>
      <c r="H20" s="19">
        <f>(D20-G20)/G20</f>
        <v>-0.97103274559193953</v>
      </c>
    </row>
    <row r="21" spans="1:8" x14ac:dyDescent="0.25">
      <c r="A21" s="4"/>
      <c r="B21" s="4"/>
      <c r="C21" s="11"/>
      <c r="D21" s="31"/>
      <c r="E21" s="31"/>
      <c r="F21" s="32"/>
      <c r="G21" s="32"/>
      <c r="H21" s="12"/>
    </row>
    <row r="22" spans="1:8" x14ac:dyDescent="0.25">
      <c r="A22" s="2" t="s">
        <v>28</v>
      </c>
      <c r="B22" s="4"/>
      <c r="C22" s="11"/>
      <c r="D22" s="9"/>
      <c r="E22" s="8"/>
      <c r="F22" s="8"/>
      <c r="G22" s="8"/>
      <c r="H22" s="8"/>
    </row>
    <row r="23" spans="1:8" x14ac:dyDescent="0.25">
      <c r="A23" s="14" t="s">
        <v>29</v>
      </c>
      <c r="B23" s="33"/>
      <c r="C23" s="16"/>
      <c r="D23" s="17">
        <f>[1]Monthly!CG21</f>
        <v>2382</v>
      </c>
      <c r="E23" s="17">
        <f>[1]Fiscal!H21</f>
        <v>20724</v>
      </c>
      <c r="F23" s="17">
        <f>[1]Monthly!BU21</f>
        <v>1227</v>
      </c>
      <c r="G23" s="17">
        <f>[1]Monthly!BI21</f>
        <v>858</v>
      </c>
      <c r="H23" s="19">
        <f t="shared" ref="H23:H65" si="1">(+D23-G23)/G23</f>
        <v>1.7762237762237763</v>
      </c>
    </row>
    <row r="24" spans="1:8" hidden="1" x14ac:dyDescent="0.25">
      <c r="A24" s="21" t="s">
        <v>30</v>
      </c>
      <c r="B24" s="34"/>
      <c r="C24" s="35"/>
      <c r="D24" s="17">
        <f>[1]Monthly!CG22</f>
        <v>0</v>
      </c>
      <c r="E24" s="17">
        <f>[1]Fiscal!H22</f>
        <v>0</v>
      </c>
      <c r="F24" s="17">
        <f>[1]Monthly!BUI22</f>
        <v>0</v>
      </c>
      <c r="G24" s="17">
        <f>[1]Monthly!BIJ22</f>
        <v>0</v>
      </c>
      <c r="H24" s="19" t="e">
        <f t="shared" si="1"/>
        <v>#DIV/0!</v>
      </c>
    </row>
    <row r="25" spans="1:8" hidden="1" x14ac:dyDescent="0.25">
      <c r="A25" s="21" t="s">
        <v>31</v>
      </c>
      <c r="B25" s="34"/>
      <c r="C25" s="35"/>
      <c r="D25" s="17">
        <f>[1]Monthly!CG23</f>
        <v>0</v>
      </c>
      <c r="E25" s="17">
        <f>[1]Fiscal!H23</f>
        <v>0</v>
      </c>
      <c r="F25" s="17">
        <f>[1]Monthly!BUI23</f>
        <v>0</v>
      </c>
      <c r="G25" s="17">
        <f>[1]Monthly!BIJ23</f>
        <v>0</v>
      </c>
      <c r="H25" s="19" t="e">
        <f t="shared" si="1"/>
        <v>#DIV/0!</v>
      </c>
    </row>
    <row r="26" spans="1:8" x14ac:dyDescent="0.25">
      <c r="A26" s="14" t="s">
        <v>32</v>
      </c>
      <c r="B26" s="15"/>
      <c r="C26" s="16"/>
      <c r="D26" s="17">
        <f>[1]Monthly!CG24</f>
        <v>10</v>
      </c>
      <c r="E26" s="17">
        <f>[1]Fiscal!H24</f>
        <v>71</v>
      </c>
      <c r="F26" s="17">
        <f>[1]Monthly!BU24</f>
        <v>9</v>
      </c>
      <c r="G26" s="17">
        <f>[1]Monthly!BI24</f>
        <v>3</v>
      </c>
      <c r="H26" s="19">
        <f t="shared" si="1"/>
        <v>2.3333333333333335</v>
      </c>
    </row>
    <row r="27" spans="1:8" hidden="1" x14ac:dyDescent="0.25">
      <c r="A27" s="14" t="s">
        <v>33</v>
      </c>
      <c r="B27" s="15"/>
      <c r="C27" s="16"/>
      <c r="D27" s="17">
        <f>[1]Monthly!CG25</f>
        <v>0</v>
      </c>
      <c r="E27" s="17">
        <f>[1]Fiscal!H25</f>
        <v>0</v>
      </c>
      <c r="F27" s="17">
        <f>[1]Monthly!BU25</f>
        <v>0</v>
      </c>
      <c r="G27" s="17">
        <f>[1]Monthly!BI25</f>
        <v>15</v>
      </c>
      <c r="H27" s="19">
        <f t="shared" si="1"/>
        <v>-1</v>
      </c>
    </row>
    <row r="28" spans="1:8" x14ac:dyDescent="0.25">
      <c r="A28" s="14" t="s">
        <v>34</v>
      </c>
      <c r="B28" s="15"/>
      <c r="C28" s="16"/>
      <c r="D28" s="17">
        <f>[1]Monthly!CG26</f>
        <v>0</v>
      </c>
      <c r="E28" s="17">
        <f>[1]Fiscal!H26</f>
        <v>0</v>
      </c>
      <c r="F28" s="17">
        <f>[1]Monthly!BU26</f>
        <v>0</v>
      </c>
      <c r="G28" s="17">
        <f>[1]Monthly!BI26</f>
        <v>0</v>
      </c>
      <c r="H28" s="19"/>
    </row>
    <row r="29" spans="1:8" x14ac:dyDescent="0.25">
      <c r="A29" s="14" t="s">
        <v>35</v>
      </c>
      <c r="B29" s="15"/>
      <c r="C29" s="16"/>
      <c r="D29" s="17">
        <f>[1]Monthly!CG27</f>
        <v>70</v>
      </c>
      <c r="E29" s="17">
        <f>[1]Fiscal!H27</f>
        <v>759</v>
      </c>
      <c r="F29" s="17">
        <f>[1]Monthly!BU27</f>
        <v>89</v>
      </c>
      <c r="G29" s="17">
        <f>[1]Monthly!BI27</f>
        <v>118</v>
      </c>
      <c r="H29" s="19">
        <f t="shared" si="1"/>
        <v>-0.40677966101694918</v>
      </c>
    </row>
    <row r="30" spans="1:8" hidden="1" x14ac:dyDescent="0.25">
      <c r="A30" s="21" t="s">
        <v>36</v>
      </c>
      <c r="B30" s="34"/>
      <c r="C30" s="35"/>
      <c r="D30" s="17">
        <f>[1]Monthly!CG29</f>
        <v>0</v>
      </c>
      <c r="E30" s="17">
        <f>[1]Fiscal!H28</f>
        <v>161</v>
      </c>
      <c r="F30" s="17">
        <f>[1]Monthly!BUI29</f>
        <v>0</v>
      </c>
      <c r="G30" s="17">
        <f>[1]Monthly!BIJ29</f>
        <v>0</v>
      </c>
      <c r="H30" s="19" t="e">
        <f t="shared" si="1"/>
        <v>#DIV/0!</v>
      </c>
    </row>
    <row r="31" spans="1:8" hidden="1" x14ac:dyDescent="0.25">
      <c r="A31" s="21" t="s">
        <v>37</v>
      </c>
      <c r="B31" s="34"/>
      <c r="C31" s="35"/>
      <c r="D31" s="17">
        <f>[1]Monthly!CG30</f>
        <v>0</v>
      </c>
      <c r="E31" s="17">
        <f>[1]Fiscal!H29</f>
        <v>0</v>
      </c>
      <c r="F31" s="17">
        <f>[1]Monthly!BUI30</f>
        <v>0</v>
      </c>
      <c r="G31" s="17">
        <f>[1]Monthly!BIJ30</f>
        <v>0</v>
      </c>
      <c r="H31" s="19" t="e">
        <f t="shared" si="1"/>
        <v>#DIV/0!</v>
      </c>
    </row>
    <row r="32" spans="1:8" hidden="1" x14ac:dyDescent="0.25">
      <c r="A32" s="21" t="s">
        <v>38</v>
      </c>
      <c r="B32" s="34"/>
      <c r="C32" s="35"/>
      <c r="D32" s="17">
        <f>[1]Monthly!CG31</f>
        <v>0</v>
      </c>
      <c r="E32" s="17">
        <f>[1]Fiscal!H30</f>
        <v>0</v>
      </c>
      <c r="F32" s="17">
        <f>[1]Monthly!BUI31</f>
        <v>0</v>
      </c>
      <c r="G32" s="17">
        <f>[1]Monthly!BIJ31</f>
        <v>0</v>
      </c>
      <c r="H32" s="19" t="e">
        <f t="shared" si="1"/>
        <v>#DIV/0!</v>
      </c>
    </row>
    <row r="33" spans="1:8" x14ac:dyDescent="0.25">
      <c r="A33" s="21" t="s">
        <v>39</v>
      </c>
      <c r="B33" s="34"/>
      <c r="C33" s="35"/>
      <c r="D33" s="17">
        <f>[1]Monthly!CG28</f>
        <v>0</v>
      </c>
      <c r="E33" s="17">
        <f>[1]Fiscal!H28</f>
        <v>161</v>
      </c>
      <c r="F33" s="17">
        <f>[1]Monthly!BU28</f>
        <v>11</v>
      </c>
      <c r="G33" s="17">
        <f>[1]Monthly!BI28</f>
        <v>27</v>
      </c>
      <c r="H33" s="19">
        <f t="shared" si="1"/>
        <v>-1</v>
      </c>
    </row>
    <row r="34" spans="1:8" x14ac:dyDescent="0.25">
      <c r="A34" s="14" t="s">
        <v>40</v>
      </c>
      <c r="B34" s="15"/>
      <c r="C34" s="16"/>
      <c r="D34" s="17">
        <f>[1]Monthly!CG32</f>
        <v>60</v>
      </c>
      <c r="E34" s="17">
        <f>[1]Fiscal!H32</f>
        <v>824</v>
      </c>
      <c r="F34" s="17">
        <f>[1]Monthly!BU32</f>
        <v>49</v>
      </c>
      <c r="G34" s="17">
        <f>[1]Monthly!BI32</f>
        <v>80</v>
      </c>
      <c r="H34" s="19">
        <f t="shared" si="1"/>
        <v>-0.25</v>
      </c>
    </row>
    <row r="35" spans="1:8" x14ac:dyDescent="0.25">
      <c r="A35" s="14" t="s">
        <v>41</v>
      </c>
      <c r="B35" s="15"/>
      <c r="C35" s="16"/>
      <c r="D35" s="17">
        <f>[1]Monthly!CG33</f>
        <v>6</v>
      </c>
      <c r="E35" s="17">
        <f>[1]Fiscal!H33</f>
        <v>20</v>
      </c>
      <c r="F35" s="17">
        <f>[1]Monthly!BU33</f>
        <v>0</v>
      </c>
      <c r="G35" s="17">
        <f>[1]Monthly!BI33</f>
        <v>2</v>
      </c>
      <c r="H35" s="19">
        <f t="shared" si="1"/>
        <v>2</v>
      </c>
    </row>
    <row r="36" spans="1:8" x14ac:dyDescent="0.25">
      <c r="A36" s="14" t="s">
        <v>42</v>
      </c>
      <c r="B36" s="15"/>
      <c r="C36" s="16"/>
      <c r="D36" s="17">
        <f>[1]Monthly!CG34</f>
        <v>32</v>
      </c>
      <c r="E36" s="17">
        <f>[1]Fiscal!H34</f>
        <v>210</v>
      </c>
      <c r="F36" s="17">
        <f>[1]Monthly!BU34</f>
        <v>18</v>
      </c>
      <c r="G36" s="17">
        <f>[1]Monthly!BI34</f>
        <v>4</v>
      </c>
      <c r="H36" s="19">
        <f t="shared" si="1"/>
        <v>7</v>
      </c>
    </row>
    <row r="37" spans="1:8" hidden="1" x14ac:dyDescent="0.25">
      <c r="A37" s="14" t="s">
        <v>43</v>
      </c>
      <c r="B37" s="15"/>
      <c r="C37" s="16"/>
      <c r="D37" s="17">
        <f>[1]Monthly!CG35</f>
        <v>0</v>
      </c>
      <c r="E37" s="17">
        <f>[1]Fiscal!H35</f>
        <v>0</v>
      </c>
      <c r="F37" s="17">
        <f>[1]Monthly!BU35</f>
        <v>0</v>
      </c>
      <c r="G37" s="17">
        <f>[1]Monthly!BI35</f>
        <v>0</v>
      </c>
      <c r="H37" s="19" t="e">
        <f t="shared" si="1"/>
        <v>#DIV/0!</v>
      </c>
    </row>
    <row r="38" spans="1:8" x14ac:dyDescent="0.25">
      <c r="A38" s="14" t="s">
        <v>44</v>
      </c>
      <c r="B38" s="15"/>
      <c r="C38" s="16"/>
      <c r="D38" s="17">
        <f>[1]Monthly!CG36</f>
        <v>1024</v>
      </c>
      <c r="E38" s="17">
        <f>[1]Fiscal!H36</f>
        <v>4071</v>
      </c>
      <c r="F38" s="17">
        <f>[1]Monthly!BU36</f>
        <v>0</v>
      </c>
      <c r="G38" s="17">
        <f>[1]Monthly!BI36</f>
        <v>191</v>
      </c>
      <c r="H38" s="19">
        <f t="shared" si="1"/>
        <v>4.3612565445026181</v>
      </c>
    </row>
    <row r="39" spans="1:8" hidden="1" x14ac:dyDescent="0.25">
      <c r="A39" s="21" t="s">
        <v>45</v>
      </c>
      <c r="B39" s="34"/>
      <c r="C39" s="35"/>
      <c r="D39" s="17">
        <f>[1]Monthly!CG37</f>
        <v>0</v>
      </c>
      <c r="E39" s="17">
        <f>[1]Fiscal!H37</f>
        <v>0</v>
      </c>
      <c r="F39" s="17">
        <f>[1]Monthly!BUI37</f>
        <v>0</v>
      </c>
      <c r="G39" s="17">
        <f>[1]Monthly!BIJ37</f>
        <v>0</v>
      </c>
      <c r="H39" s="19" t="e">
        <f t="shared" si="1"/>
        <v>#DIV/0!</v>
      </c>
    </row>
    <row r="40" spans="1:8" hidden="1" x14ac:dyDescent="0.25">
      <c r="A40" s="21" t="s">
        <v>46</v>
      </c>
      <c r="B40" s="36"/>
      <c r="C40" s="37"/>
      <c r="D40" s="17">
        <f>[1]Monthly!CG38</f>
        <v>0</v>
      </c>
      <c r="E40" s="17">
        <f>[1]Fiscal!H38</f>
        <v>0</v>
      </c>
      <c r="F40" s="17">
        <f>[1]Monthly!BUI38</f>
        <v>0</v>
      </c>
      <c r="G40" s="17">
        <f>[1]Monthly!BIJ38</f>
        <v>0</v>
      </c>
      <c r="H40" s="19" t="e">
        <f t="shared" si="1"/>
        <v>#DIV/0!</v>
      </c>
    </row>
    <row r="41" spans="1:8" hidden="1" x14ac:dyDescent="0.25">
      <c r="A41" s="14" t="s">
        <v>47</v>
      </c>
      <c r="B41" s="38"/>
      <c r="C41" s="39"/>
      <c r="D41" s="17">
        <f>[1]Monthly!CG40</f>
        <v>0</v>
      </c>
      <c r="E41" s="17">
        <f>[1]Fiscal!H39</f>
        <v>0</v>
      </c>
      <c r="F41" s="17">
        <f>[1]Monthly!BU40</f>
        <v>0</v>
      </c>
      <c r="G41" s="17">
        <f>[1]Monthly!BI40</f>
        <v>0</v>
      </c>
      <c r="H41" s="19" t="e">
        <f t="shared" si="1"/>
        <v>#DIV/0!</v>
      </c>
    </row>
    <row r="42" spans="1:8" x14ac:dyDescent="0.25">
      <c r="A42" s="14" t="s">
        <v>48</v>
      </c>
      <c r="B42" s="38"/>
      <c r="C42" s="39"/>
      <c r="D42" s="17">
        <f>[1]Monthly!CG41</f>
        <v>65</v>
      </c>
      <c r="E42" s="17">
        <f>[1]Fiscal!H41</f>
        <v>186</v>
      </c>
      <c r="F42" s="17">
        <f>[1]Monthly!BU41</f>
        <v>3</v>
      </c>
      <c r="G42" s="17">
        <f>[1]Monthly!BI41</f>
        <v>17</v>
      </c>
      <c r="H42" s="19">
        <f t="shared" si="1"/>
        <v>2.8235294117647061</v>
      </c>
    </row>
    <row r="43" spans="1:8" x14ac:dyDescent="0.25">
      <c r="A43" s="14" t="s">
        <v>49</v>
      </c>
      <c r="B43" s="38"/>
      <c r="C43" s="39"/>
      <c r="D43" s="17">
        <f>[1]Monthly!CG42</f>
        <v>9</v>
      </c>
      <c r="E43" s="17">
        <f>[1]Fiscal!H42</f>
        <v>53</v>
      </c>
      <c r="F43" s="17">
        <f>[1]Monthly!BU42</f>
        <v>0</v>
      </c>
      <c r="G43" s="17">
        <f>[1]Monthly!BI42</f>
        <v>0</v>
      </c>
      <c r="H43" s="19"/>
    </row>
    <row r="44" spans="1:8" x14ac:dyDescent="0.25">
      <c r="A44" s="14" t="s">
        <v>50</v>
      </c>
      <c r="B44" s="38"/>
      <c r="C44" s="39"/>
      <c r="D44" s="17">
        <f>[1]Monthly!CG43</f>
        <v>958</v>
      </c>
      <c r="E44" s="17">
        <f>[1]Fiscal!H43</f>
        <v>10860</v>
      </c>
      <c r="F44" s="17">
        <f>[1]Monthly!BU43</f>
        <v>1009</v>
      </c>
      <c r="G44" s="17">
        <f>[1]Monthly!BI43</f>
        <v>0</v>
      </c>
      <c r="H44" s="19"/>
    </row>
    <row r="45" spans="1:8" x14ac:dyDescent="0.25">
      <c r="A45" s="14" t="s">
        <v>51</v>
      </c>
      <c r="B45" s="15"/>
      <c r="C45" s="16"/>
      <c r="D45" s="17">
        <f>[1]Monthly!CG44</f>
        <v>91</v>
      </c>
      <c r="E45" s="17">
        <f>[1]Fiscal!H44</f>
        <v>1278</v>
      </c>
      <c r="F45" s="17">
        <f>[1]Monthly!BU44</f>
        <v>75</v>
      </c>
      <c r="G45" s="17">
        <f>[1]Monthly!BI44</f>
        <v>90</v>
      </c>
      <c r="H45" s="19">
        <f t="shared" si="1"/>
        <v>1.1111111111111112E-2</v>
      </c>
    </row>
    <row r="46" spans="1:8" x14ac:dyDescent="0.25">
      <c r="A46" s="14" t="s">
        <v>52</v>
      </c>
      <c r="B46" s="15"/>
      <c r="C46" s="16"/>
      <c r="D46" s="17">
        <f>[1]Monthly!CG45</f>
        <v>42</v>
      </c>
      <c r="E46" s="17">
        <f>[1]Fiscal!H45</f>
        <v>474</v>
      </c>
      <c r="F46" s="17">
        <f>[1]Monthly!BU45</f>
        <v>23</v>
      </c>
      <c r="G46" s="17">
        <f>[1]Monthly!BI45</f>
        <v>30</v>
      </c>
      <c r="H46" s="19">
        <f t="shared" si="1"/>
        <v>0.4</v>
      </c>
    </row>
    <row r="47" spans="1:8" hidden="1" x14ac:dyDescent="0.25">
      <c r="A47" s="21" t="s">
        <v>53</v>
      </c>
      <c r="B47" s="34"/>
      <c r="C47" s="35"/>
      <c r="D47" s="17">
        <f>[1]Monthly!CG46</f>
        <v>0</v>
      </c>
      <c r="E47" s="17">
        <f>[1]Fiscal!H45</f>
        <v>474</v>
      </c>
      <c r="F47" s="17">
        <f>[1]Monthly!BUI46</f>
        <v>0</v>
      </c>
      <c r="G47" s="17">
        <f>[1]Monthly!BIJ46</f>
        <v>0</v>
      </c>
      <c r="H47" s="19" t="e">
        <f t="shared" si="1"/>
        <v>#DIV/0!</v>
      </c>
    </row>
    <row r="48" spans="1:8" hidden="1" x14ac:dyDescent="0.25">
      <c r="A48" s="14" t="s">
        <v>54</v>
      </c>
      <c r="B48" s="15"/>
      <c r="C48" s="16"/>
      <c r="D48" s="17">
        <f>[1]Monthly!CG47</f>
        <v>0</v>
      </c>
      <c r="E48" s="17">
        <f>[1]Fiscal!H46</f>
        <v>0</v>
      </c>
      <c r="F48" s="17">
        <f>[1]Monthly!BU47</f>
        <v>0</v>
      </c>
      <c r="G48" s="17">
        <f>[1]Monthly!BI47</f>
        <v>0</v>
      </c>
      <c r="H48" s="19" t="e">
        <f t="shared" si="1"/>
        <v>#DIV/0!</v>
      </c>
    </row>
    <row r="49" spans="1:8" hidden="1" x14ac:dyDescent="0.25">
      <c r="A49" s="21" t="s">
        <v>55</v>
      </c>
      <c r="B49" s="34"/>
      <c r="C49" s="35"/>
      <c r="D49" s="17">
        <f>[1]Monthly!CG49</f>
        <v>0</v>
      </c>
      <c r="E49" s="17">
        <f>[1]Fiscal!H47</f>
        <v>0</v>
      </c>
      <c r="F49" s="17">
        <f>[1]Monthly!BUI49</f>
        <v>0</v>
      </c>
      <c r="G49" s="17">
        <f>[1]Monthly!BIJ49</f>
        <v>0</v>
      </c>
      <c r="H49" s="19" t="e">
        <f t="shared" si="1"/>
        <v>#DIV/0!</v>
      </c>
    </row>
    <row r="50" spans="1:8" hidden="1" x14ac:dyDescent="0.25">
      <c r="A50" s="40" t="s">
        <v>56</v>
      </c>
      <c r="B50" s="34"/>
      <c r="C50" s="35"/>
      <c r="D50" s="17">
        <f>[1]Monthly!CG50</f>
        <v>0</v>
      </c>
      <c r="E50" s="17">
        <f>[1]Fiscal!H48</f>
        <v>0</v>
      </c>
      <c r="F50" s="17">
        <f>[1]Monthly!BUI50</f>
        <v>0</v>
      </c>
      <c r="G50" s="17">
        <f>[1]Monthly!BIJ50</f>
        <v>0</v>
      </c>
      <c r="H50" s="19" t="e">
        <f t="shared" si="1"/>
        <v>#DIV/0!</v>
      </c>
    </row>
    <row r="51" spans="1:8" x14ac:dyDescent="0.25">
      <c r="A51" s="14" t="s">
        <v>57</v>
      </c>
      <c r="B51" s="15"/>
      <c r="C51" s="16"/>
      <c r="D51" s="17">
        <f>[1]Monthly!CG51</f>
        <v>1</v>
      </c>
      <c r="E51" s="17">
        <f>[1]Fiscal!H51</f>
        <v>35</v>
      </c>
      <c r="F51" s="17">
        <f>[1]Monthly!BU51</f>
        <v>24</v>
      </c>
      <c r="G51" s="17">
        <f>[1]Monthly!BI51</f>
        <v>2</v>
      </c>
      <c r="H51" s="19">
        <f t="shared" si="1"/>
        <v>-0.5</v>
      </c>
    </row>
    <row r="52" spans="1:8" hidden="1" x14ac:dyDescent="0.25">
      <c r="A52" s="14" t="s">
        <v>58</v>
      </c>
      <c r="B52" s="15"/>
      <c r="C52" s="16"/>
      <c r="D52" s="17">
        <f>[1]Monthly!CG52</f>
        <v>0</v>
      </c>
      <c r="E52" s="17">
        <f>[1]Fiscal!H50</f>
        <v>0</v>
      </c>
      <c r="F52" s="17">
        <f>[1]Monthly!BU52</f>
        <v>0</v>
      </c>
      <c r="G52" s="17">
        <f>[1]Monthly!BI52</f>
        <v>28</v>
      </c>
      <c r="H52" s="19">
        <f t="shared" si="1"/>
        <v>-1</v>
      </c>
    </row>
    <row r="53" spans="1:8" x14ac:dyDescent="0.25">
      <c r="A53" s="14" t="s">
        <v>59</v>
      </c>
      <c r="B53" s="15"/>
      <c r="C53" s="16"/>
      <c r="D53" s="17">
        <f>[1]Monthly!CG53</f>
        <v>82</v>
      </c>
      <c r="E53" s="17">
        <f>[1]Fiscal!H53</f>
        <v>938</v>
      </c>
      <c r="F53" s="17">
        <f>[1]Monthly!BU53</f>
        <v>55</v>
      </c>
      <c r="G53" s="17">
        <f>[1]Monthly!BI53</f>
        <v>59</v>
      </c>
      <c r="H53" s="19">
        <f t="shared" si="1"/>
        <v>0.38983050847457629</v>
      </c>
    </row>
    <row r="54" spans="1:8" hidden="1" x14ac:dyDescent="0.25">
      <c r="A54" s="21" t="s">
        <v>60</v>
      </c>
      <c r="B54" s="34"/>
      <c r="C54" s="35"/>
      <c r="D54" s="17">
        <f>[1]Monthly!CG55</f>
        <v>0</v>
      </c>
      <c r="E54" s="17">
        <f>[1]Fiscal!H52</f>
        <v>0</v>
      </c>
      <c r="F54" s="17">
        <f>[1]Monthly!BUI55</f>
        <v>0</v>
      </c>
      <c r="G54" s="17">
        <f>[1]Monthly!BIJ55</f>
        <v>0</v>
      </c>
      <c r="H54" s="19" t="e">
        <f t="shared" si="1"/>
        <v>#DIV/0!</v>
      </c>
    </row>
    <row r="55" spans="1:8" x14ac:dyDescent="0.25">
      <c r="A55" s="21" t="s">
        <v>61</v>
      </c>
      <c r="B55" s="34"/>
      <c r="C55" s="35"/>
      <c r="D55" s="17">
        <f>[1]Monthly!CG54</f>
        <v>307</v>
      </c>
      <c r="E55" s="17">
        <f>[1]Fiscal!H54</f>
        <v>1289</v>
      </c>
      <c r="F55" s="17">
        <f>[1]Monthly!BU54</f>
        <v>0</v>
      </c>
      <c r="G55" s="17">
        <f>[1]Monthly!BI54</f>
        <v>0</v>
      </c>
      <c r="H55" s="19"/>
    </row>
    <row r="56" spans="1:8" x14ac:dyDescent="0.25">
      <c r="A56" s="14" t="s">
        <v>62</v>
      </c>
      <c r="B56" s="15"/>
      <c r="C56" s="16"/>
      <c r="D56" s="17">
        <f>[1]Monthly!CG56</f>
        <v>0</v>
      </c>
      <c r="E56" s="17">
        <f>[1]Fiscal!H56</f>
        <v>23</v>
      </c>
      <c r="F56" s="17">
        <f>[1]Monthly!BU56</f>
        <v>3</v>
      </c>
      <c r="G56" s="17">
        <f>[1]Monthly!BI56</f>
        <v>0</v>
      </c>
      <c r="H56" s="19"/>
    </row>
    <row r="57" spans="1:8" x14ac:dyDescent="0.25">
      <c r="A57" s="14" t="s">
        <v>63</v>
      </c>
      <c r="B57" s="15"/>
      <c r="C57" s="16"/>
      <c r="D57" s="17">
        <f>[1]Monthly!CG57</f>
        <v>0</v>
      </c>
      <c r="E57" s="17">
        <f>[1]Fiscal!H57</f>
        <v>63</v>
      </c>
      <c r="F57" s="17">
        <f>[1]Monthly!BU57</f>
        <v>3</v>
      </c>
      <c r="G57" s="17">
        <f>[1]Monthly!BI57</f>
        <v>0</v>
      </c>
      <c r="H57" s="19"/>
    </row>
    <row r="58" spans="1:8" hidden="1" x14ac:dyDescent="0.25">
      <c r="A58" s="21" t="s">
        <v>64</v>
      </c>
      <c r="B58" s="34"/>
      <c r="C58" s="35"/>
      <c r="D58" s="17">
        <f>[1]Monthly!CG59</f>
        <v>0</v>
      </c>
      <c r="E58" s="17">
        <f>[1]Fiscal!H56</f>
        <v>23</v>
      </c>
      <c r="F58" s="17">
        <f>[1]Monthly!BUI59</f>
        <v>0</v>
      </c>
      <c r="G58" s="17">
        <f>[1]Monthly!BIJ59</f>
        <v>0</v>
      </c>
      <c r="H58" s="19"/>
    </row>
    <row r="59" spans="1:8" hidden="1" x14ac:dyDescent="0.25">
      <c r="A59" s="21" t="s">
        <v>65</v>
      </c>
      <c r="B59" s="34"/>
      <c r="C59" s="35"/>
      <c r="D59" s="17">
        <f>[1]Monthly!CG60</f>
        <v>0</v>
      </c>
      <c r="E59" s="17">
        <f>[1]Fiscal!H57</f>
        <v>63</v>
      </c>
      <c r="F59" s="17">
        <f>[1]Monthly!BUI60</f>
        <v>0</v>
      </c>
      <c r="G59" s="17">
        <f>[1]Monthly!BIJ60</f>
        <v>0</v>
      </c>
      <c r="H59" s="19"/>
    </row>
    <row r="60" spans="1:8" x14ac:dyDescent="0.25">
      <c r="A60" s="14" t="s">
        <v>66</v>
      </c>
      <c r="B60" s="15"/>
      <c r="C60" s="16"/>
      <c r="D60" s="17">
        <f>[1]Monthly!CG62</f>
        <v>1634</v>
      </c>
      <c r="E60" s="17">
        <f>[1]Fiscal!H62</f>
        <v>15241</v>
      </c>
      <c r="F60" s="17">
        <f>[1]Monthly!BU62</f>
        <v>887</v>
      </c>
      <c r="G60" s="17">
        <f>[1]Monthly!BI62</f>
        <v>0</v>
      </c>
      <c r="H60" s="19"/>
    </row>
    <row r="61" spans="1:8" x14ac:dyDescent="0.25">
      <c r="A61" s="14" t="s">
        <v>67</v>
      </c>
      <c r="B61" s="15"/>
      <c r="C61" s="16"/>
      <c r="D61" s="17">
        <f>[1]Monthly!CG63</f>
        <v>54</v>
      </c>
      <c r="E61" s="17">
        <f>[1]Fiscal!H63</f>
        <v>904</v>
      </c>
      <c r="F61" s="17">
        <f>[1]Monthly!BU63</f>
        <v>11</v>
      </c>
      <c r="G61" s="17">
        <f>[1]Monthly!BI63</f>
        <v>92</v>
      </c>
      <c r="H61" s="19">
        <f t="shared" si="1"/>
        <v>-0.41304347826086957</v>
      </c>
    </row>
    <row r="62" spans="1:8" x14ac:dyDescent="0.25">
      <c r="A62" s="14" t="s">
        <v>68</v>
      </c>
      <c r="B62" s="15"/>
      <c r="C62" s="16"/>
      <c r="D62" s="17">
        <f>[1]Monthly!CG64</f>
        <v>47</v>
      </c>
      <c r="E62" s="17">
        <f>[1]Fiscal!H64</f>
        <v>432</v>
      </c>
      <c r="F62" s="17">
        <f>[1]Monthly!BU64</f>
        <v>40</v>
      </c>
      <c r="G62" s="17">
        <f>[1]Monthly!BI64</f>
        <v>20</v>
      </c>
      <c r="H62" s="19">
        <f t="shared" si="1"/>
        <v>1.35</v>
      </c>
    </row>
    <row r="63" spans="1:8" x14ac:dyDescent="0.25">
      <c r="A63" s="14" t="s">
        <v>69</v>
      </c>
      <c r="B63" s="15"/>
      <c r="C63" s="16"/>
      <c r="D63" s="17">
        <f>[1]Monthly!CG65</f>
        <v>83</v>
      </c>
      <c r="E63" s="17">
        <f>[1]Fiscal!H65</f>
        <v>1310</v>
      </c>
      <c r="F63" s="17">
        <f>[1]Monthly!BU65</f>
        <v>164</v>
      </c>
      <c r="G63" s="17">
        <f>[1]Monthly!BI65</f>
        <v>100</v>
      </c>
      <c r="H63" s="19">
        <f t="shared" si="1"/>
        <v>-0.17</v>
      </c>
    </row>
    <row r="64" spans="1:8" x14ac:dyDescent="0.25">
      <c r="A64" s="21"/>
      <c r="B64" s="22"/>
      <c r="C64" s="22" t="s">
        <v>26</v>
      </c>
      <c r="D64" s="24">
        <f>SUM(D23:D63)</f>
        <v>6957</v>
      </c>
      <c r="E64" s="24">
        <f>SUM(E23:E63)-721</f>
        <v>59926</v>
      </c>
      <c r="F64" s="24">
        <f>SUM(F23:F63)</f>
        <v>3700</v>
      </c>
      <c r="G64" s="24">
        <f>SUM(G23:G63)</f>
        <v>1736</v>
      </c>
      <c r="H64" s="19">
        <f t="shared" si="1"/>
        <v>3.0074884792626726</v>
      </c>
    </row>
    <row r="65" spans="1:8" x14ac:dyDescent="0.25">
      <c r="A65" s="41"/>
      <c r="B65" s="42"/>
      <c r="C65" s="42" t="s">
        <v>70</v>
      </c>
      <c r="D65" s="24">
        <f>SUM(D64,D19)</f>
        <v>60340</v>
      </c>
      <c r="E65" s="24">
        <f>SUM(E64,E19)</f>
        <v>688695</v>
      </c>
      <c r="F65" s="25">
        <f>SUM(F64,F19)</f>
        <v>53690</v>
      </c>
      <c r="G65" s="25">
        <f>SUM(G64,G19)</f>
        <v>21289</v>
      </c>
      <c r="H65" s="19">
        <f t="shared" si="1"/>
        <v>1.8343275870167692</v>
      </c>
    </row>
    <row r="66" spans="1:8" x14ac:dyDescent="0.25">
      <c r="A66" s="43"/>
      <c r="B66" s="43"/>
      <c r="C66" s="43"/>
      <c r="D66" s="43"/>
      <c r="E66" s="43"/>
      <c r="F66" s="44"/>
      <c r="G66" s="44"/>
      <c r="H66" s="43"/>
    </row>
    <row r="67" spans="1:8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9" t="s">
        <v>6</v>
      </c>
      <c r="H67" s="10" t="s">
        <v>7</v>
      </c>
    </row>
    <row r="68" spans="1:8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>
        <v>2020</v>
      </c>
      <c r="H68" s="8" t="s">
        <v>11</v>
      </c>
    </row>
    <row r="69" spans="1:8" x14ac:dyDescent="0.25">
      <c r="A69" s="14" t="s">
        <v>72</v>
      </c>
      <c r="B69" s="15"/>
      <c r="C69" s="16"/>
      <c r="D69" s="45">
        <f>[1]Monthly!CG71</f>
        <v>5395</v>
      </c>
      <c r="E69" s="17">
        <f>[1]Fiscal!H71</f>
        <v>60870</v>
      </c>
      <c r="F69" s="17">
        <f>[1]Monthly!BU71</f>
        <v>5123</v>
      </c>
      <c r="G69" s="17">
        <f>[1]Monthly!BI71</f>
        <v>146</v>
      </c>
      <c r="H69" s="19">
        <f t="shared" ref="H69:H77" si="2">(+D69-G69)/G69</f>
        <v>35.952054794520549</v>
      </c>
    </row>
    <row r="70" spans="1:8" x14ac:dyDescent="0.25">
      <c r="A70" s="14" t="s">
        <v>73</v>
      </c>
      <c r="B70" s="15"/>
      <c r="C70" s="16"/>
      <c r="D70" s="45">
        <f>[1]Monthly!CG72</f>
        <v>316</v>
      </c>
      <c r="E70" s="17">
        <f>[1]Fiscal!H72</f>
        <v>2059</v>
      </c>
      <c r="F70" s="17">
        <f>[1]Monthly!BU72</f>
        <v>21</v>
      </c>
      <c r="G70" s="17">
        <f>[1]Monthly!BI72</f>
        <v>0</v>
      </c>
      <c r="H70" s="19"/>
    </row>
    <row r="71" spans="1:8" x14ac:dyDescent="0.25">
      <c r="A71" s="14" t="s">
        <v>74</v>
      </c>
      <c r="B71" s="15"/>
      <c r="C71" s="16"/>
      <c r="D71" s="45">
        <f>[1]Monthly!CG73</f>
        <v>119</v>
      </c>
      <c r="E71" s="17">
        <f>[1]Fiscal!H73</f>
        <v>1809</v>
      </c>
      <c r="F71" s="17">
        <f>[1]Monthly!BU73</f>
        <v>160</v>
      </c>
      <c r="G71" s="17">
        <f>[1]Monthly!BI73</f>
        <v>2</v>
      </c>
      <c r="H71" s="19">
        <f t="shared" si="2"/>
        <v>58.5</v>
      </c>
    </row>
    <row r="72" spans="1:8" x14ac:dyDescent="0.25">
      <c r="A72" s="14" t="s">
        <v>75</v>
      </c>
      <c r="B72" s="15"/>
      <c r="C72" s="16"/>
      <c r="D72" s="45">
        <f>[1]Monthly!CG74</f>
        <v>229</v>
      </c>
      <c r="E72" s="17">
        <f>[1]Fiscal!H74</f>
        <v>2137</v>
      </c>
      <c r="F72" s="17">
        <f>[1]Monthly!BU74</f>
        <v>131</v>
      </c>
      <c r="G72" s="17">
        <f>[1]Monthly!BI74</f>
        <v>0</v>
      </c>
      <c r="H72" s="19"/>
    </row>
    <row r="73" spans="1:8" x14ac:dyDescent="0.25">
      <c r="A73" s="14" t="s">
        <v>76</v>
      </c>
      <c r="B73" s="15"/>
      <c r="C73" s="16"/>
      <c r="D73" s="45">
        <f>[1]Monthly!CG75</f>
        <v>53</v>
      </c>
      <c r="E73" s="17">
        <f>[1]Fiscal!H75</f>
        <v>348</v>
      </c>
      <c r="F73" s="17">
        <f>[1]Monthly!BU75</f>
        <v>18</v>
      </c>
      <c r="G73" s="17">
        <f>[1]Monthly!BI75</f>
        <v>0</v>
      </c>
      <c r="H73" s="19"/>
    </row>
    <row r="74" spans="1:8" x14ac:dyDescent="0.25">
      <c r="A74" s="14" t="s">
        <v>77</v>
      </c>
      <c r="B74" s="15"/>
      <c r="C74" s="16"/>
      <c r="D74" s="45">
        <f>[1]Monthly!CG76</f>
        <v>426</v>
      </c>
      <c r="E74" s="17">
        <f>[1]Fiscal!H76</f>
        <v>1587</v>
      </c>
      <c r="F74" s="17">
        <f>[1]Monthly!BU76</f>
        <v>34</v>
      </c>
      <c r="G74" s="17">
        <f>[1]Monthly!BI76</f>
        <v>0</v>
      </c>
      <c r="H74" s="19"/>
    </row>
    <row r="75" spans="1:8" x14ac:dyDescent="0.25">
      <c r="A75" s="14" t="s">
        <v>78</v>
      </c>
      <c r="B75" s="15"/>
      <c r="C75" s="16"/>
      <c r="D75" s="45">
        <f>[1]Monthly!CG77</f>
        <v>99</v>
      </c>
      <c r="E75" s="17">
        <f>[1]Fiscal!H77</f>
        <v>827</v>
      </c>
      <c r="F75" s="17">
        <f>[1]Monthly!BU77</f>
        <v>45</v>
      </c>
      <c r="G75" s="17">
        <f>[1]Monthly!BI77</f>
        <v>2</v>
      </c>
      <c r="H75" s="19">
        <f t="shared" si="2"/>
        <v>48.5</v>
      </c>
    </row>
    <row r="76" spans="1:8" x14ac:dyDescent="0.25">
      <c r="A76" s="14" t="s">
        <v>79</v>
      </c>
      <c r="B76" s="15"/>
      <c r="C76" s="16"/>
      <c r="D76" s="45">
        <f>[1]Monthly!CG78</f>
        <v>0</v>
      </c>
      <c r="E76" s="17">
        <f>[1]Fiscal!H78</f>
        <v>5</v>
      </c>
      <c r="F76" s="17">
        <f>[1]Monthly!BU78</f>
        <v>0</v>
      </c>
      <c r="G76" s="17">
        <f>[1]Monthly!BI78</f>
        <v>0</v>
      </c>
      <c r="H76" s="19"/>
    </row>
    <row r="77" spans="1:8" x14ac:dyDescent="0.25">
      <c r="A77" s="41"/>
      <c r="B77" s="46"/>
      <c r="C77" s="47" t="s">
        <v>26</v>
      </c>
      <c r="D77" s="24">
        <f>SUM(D69:D76)</f>
        <v>6637</v>
      </c>
      <c r="E77" s="24">
        <f>SUM(E69:E76)</f>
        <v>69642</v>
      </c>
      <c r="F77" s="24">
        <f>SUM(F69:F76)</f>
        <v>5532</v>
      </c>
      <c r="G77" s="24">
        <f>SUM(G69:G76)</f>
        <v>150</v>
      </c>
      <c r="H77" s="19">
        <f t="shared" si="2"/>
        <v>43.24666666666667</v>
      </c>
    </row>
    <row r="78" spans="1:8" x14ac:dyDescent="0.25">
      <c r="A78" s="4"/>
      <c r="B78" s="4"/>
      <c r="C78" s="11"/>
      <c r="D78" s="31"/>
      <c r="E78" s="31"/>
      <c r="F78" s="31"/>
      <c r="G78" s="31"/>
      <c r="H78" s="48"/>
    </row>
    <row r="79" spans="1:8" x14ac:dyDescent="0.25">
      <c r="A79" s="2" t="s">
        <v>80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72</v>
      </c>
      <c r="B80" s="15"/>
      <c r="C80" s="16"/>
      <c r="D80" s="17">
        <f>[1]Monthly!CG80</f>
        <v>6238</v>
      </c>
      <c r="E80" s="17">
        <f>[1]Fiscal!H80</f>
        <v>65380</v>
      </c>
      <c r="F80" s="17">
        <f>[1]Monthly!BU80</f>
        <v>4924</v>
      </c>
      <c r="G80" s="17">
        <f>[1]Monthly!BI80</f>
        <v>62</v>
      </c>
      <c r="H80" s="19">
        <f t="shared" ref="H80:H88" si="3">(+D80-G80)/G80</f>
        <v>99.612903225806448</v>
      </c>
    </row>
    <row r="81" spans="1:8" x14ac:dyDescent="0.25">
      <c r="A81" s="14" t="s">
        <v>73</v>
      </c>
      <c r="B81" s="15"/>
      <c r="C81" s="16"/>
      <c r="D81" s="17">
        <f>[1]Monthly!CG81</f>
        <v>67</v>
      </c>
      <c r="E81" s="17">
        <f>[1]Fiscal!H81</f>
        <v>917</v>
      </c>
      <c r="F81" s="17">
        <f>[1]Monthly!BU81</f>
        <v>81</v>
      </c>
      <c r="G81" s="17">
        <f>[1]Monthly!BI81</f>
        <v>0</v>
      </c>
      <c r="H81" s="19"/>
    </row>
    <row r="82" spans="1:8" x14ac:dyDescent="0.25">
      <c r="A82" s="14" t="s">
        <v>74</v>
      </c>
      <c r="B82" s="15"/>
      <c r="C82" s="16"/>
      <c r="D82" s="17">
        <f>[1]Monthly!CG82</f>
        <v>430</v>
      </c>
      <c r="E82" s="17">
        <f>[1]Fiscal!H82</f>
        <v>2469</v>
      </c>
      <c r="F82" s="17">
        <f>[1]Monthly!BU82</f>
        <v>44</v>
      </c>
      <c r="G82" s="17">
        <f>[1]Monthly!BI82</f>
        <v>3</v>
      </c>
      <c r="H82" s="19">
        <f t="shared" si="3"/>
        <v>142.33333333333334</v>
      </c>
    </row>
    <row r="83" spans="1:8" x14ac:dyDescent="0.25">
      <c r="A83" s="14" t="s">
        <v>75</v>
      </c>
      <c r="B83" s="15"/>
      <c r="C83" s="16"/>
      <c r="D83" s="17">
        <f>[1]Monthly!CG83</f>
        <v>242</v>
      </c>
      <c r="E83" s="17">
        <f>[1]Fiscal!H83</f>
        <v>1877</v>
      </c>
      <c r="F83" s="17">
        <f>[1]Monthly!BU83</f>
        <v>129</v>
      </c>
      <c r="G83" s="17">
        <f>[1]Monthly!BI83</f>
        <v>1</v>
      </c>
      <c r="H83" s="19">
        <f t="shared" si="3"/>
        <v>241</v>
      </c>
    </row>
    <row r="84" spans="1:8" x14ac:dyDescent="0.25">
      <c r="A84" s="14" t="s">
        <v>76</v>
      </c>
      <c r="B84" s="15"/>
      <c r="C84" s="16"/>
      <c r="D84" s="17">
        <f>[1]Monthly!CG84</f>
        <v>109</v>
      </c>
      <c r="E84" s="17">
        <f>[1]Fiscal!H84</f>
        <v>651</v>
      </c>
      <c r="F84" s="17">
        <f>[1]Monthly!BU84</f>
        <v>14</v>
      </c>
      <c r="G84" s="17">
        <f>[1]Monthly!BI84</f>
        <v>0</v>
      </c>
      <c r="H84" s="19"/>
    </row>
    <row r="85" spans="1:8" x14ac:dyDescent="0.25">
      <c r="A85" s="14" t="s">
        <v>77</v>
      </c>
      <c r="B85" s="15"/>
      <c r="C85" s="16"/>
      <c r="D85" s="17">
        <f>[1]Monthly!CG85</f>
        <v>112</v>
      </c>
      <c r="E85" s="17">
        <f>[1]Fiscal!H85</f>
        <v>1002</v>
      </c>
      <c r="F85" s="17">
        <f>[1]Monthly!BU85</f>
        <v>98</v>
      </c>
      <c r="G85" s="17">
        <f>[1]Monthly!BI85</f>
        <v>0</v>
      </c>
      <c r="H85" s="19"/>
    </row>
    <row r="86" spans="1:8" x14ac:dyDescent="0.25">
      <c r="A86" s="14" t="s">
        <v>78</v>
      </c>
      <c r="B86" s="15"/>
      <c r="C86" s="16"/>
      <c r="D86" s="17">
        <f>[1]Monthly!CG86</f>
        <v>96</v>
      </c>
      <c r="E86" s="17">
        <f>[1]Fiscal!H86</f>
        <v>850</v>
      </c>
      <c r="F86" s="17">
        <f>[1]Monthly!BU86</f>
        <v>25</v>
      </c>
      <c r="G86" s="17">
        <f>[1]Monthly!BI86</f>
        <v>2</v>
      </c>
      <c r="H86" s="19">
        <f t="shared" si="3"/>
        <v>47</v>
      </c>
    </row>
    <row r="87" spans="1:8" x14ac:dyDescent="0.25">
      <c r="A87" s="14" t="s">
        <v>79</v>
      </c>
      <c r="B87" s="15"/>
      <c r="C87" s="16"/>
      <c r="D87" s="17">
        <f>[1]Monthly!CG87</f>
        <v>0</v>
      </c>
      <c r="E87" s="17">
        <f>[1]Fiscal!H87</f>
        <v>0</v>
      </c>
      <c r="F87" s="17">
        <f>[1]Monthly!BU87</f>
        <v>0</v>
      </c>
      <c r="G87" s="17">
        <f>[1]Monthly!BI87</f>
        <v>0</v>
      </c>
      <c r="H87" s="19"/>
    </row>
    <row r="88" spans="1:8" x14ac:dyDescent="0.25">
      <c r="A88" s="41"/>
      <c r="B88" s="46"/>
      <c r="C88" s="47" t="s">
        <v>26</v>
      </c>
      <c r="D88" s="24">
        <f>SUM(D80:D87)</f>
        <v>7294</v>
      </c>
      <c r="E88" s="24">
        <f>SUM(E80:E87)</f>
        <v>73146</v>
      </c>
      <c r="F88" s="24">
        <f>SUM(F80:F87)</f>
        <v>5315</v>
      </c>
      <c r="G88" s="24">
        <f>SUM(G80:G87)</f>
        <v>68</v>
      </c>
      <c r="H88" s="19">
        <f t="shared" si="3"/>
        <v>106.26470588235294</v>
      </c>
    </row>
    <row r="89" spans="1:8" x14ac:dyDescent="0.25">
      <c r="A89" s="4"/>
      <c r="B89" s="4"/>
      <c r="C89" s="11"/>
      <c r="D89" s="31"/>
      <c r="E89" s="31"/>
      <c r="F89" s="31"/>
      <c r="G89" s="31"/>
      <c r="H89" s="12"/>
    </row>
    <row r="90" spans="1:8" x14ac:dyDescent="0.25">
      <c r="A90" s="49" t="s">
        <v>81</v>
      </c>
      <c r="B90" s="15"/>
      <c r="C90" s="16"/>
      <c r="D90" s="17">
        <f>[1]Monthly!CG88</f>
        <v>9150</v>
      </c>
      <c r="E90" s="17">
        <f>[1]Fiscal!H88</f>
        <v>111005</v>
      </c>
      <c r="F90" s="17">
        <f>[1]Monthly!BU88</f>
        <v>9979</v>
      </c>
      <c r="G90" s="17">
        <f>[1]Monthly!BI88</f>
        <v>4412</v>
      </c>
      <c r="H90" s="19">
        <f>(+D90-G90)/G90</f>
        <v>1.0738893925657298</v>
      </c>
    </row>
    <row r="91" spans="1:8" x14ac:dyDescent="0.25">
      <c r="A91" s="2"/>
      <c r="B91" s="4"/>
      <c r="C91" s="11"/>
      <c r="D91" s="31"/>
      <c r="E91" s="31"/>
      <c r="F91" s="31"/>
      <c r="G91" s="31"/>
      <c r="H91" s="48"/>
    </row>
    <row r="92" spans="1:8" x14ac:dyDescent="0.25">
      <c r="A92" s="2" t="s">
        <v>82</v>
      </c>
      <c r="B92" s="4"/>
      <c r="C92" s="11"/>
      <c r="D92" s="31"/>
      <c r="E92" s="50"/>
      <c r="F92" s="31"/>
      <c r="G92" s="31"/>
      <c r="H92" s="48"/>
    </row>
    <row r="93" spans="1:8" x14ac:dyDescent="0.25">
      <c r="A93" s="49" t="s">
        <v>83</v>
      </c>
      <c r="B93" s="15"/>
      <c r="C93" s="16"/>
      <c r="D93" s="45">
        <f>[1]Monthly!CG91</f>
        <v>11</v>
      </c>
      <c r="E93" s="45">
        <f>[1]Fiscal!H91</f>
        <v>221</v>
      </c>
      <c r="F93" s="17">
        <f>[1]Monthly!BU91</f>
        <v>19</v>
      </c>
      <c r="G93" s="17">
        <f>[1]Monthly!BI91</f>
        <v>0</v>
      </c>
      <c r="H93" s="19"/>
    </row>
    <row r="94" spans="1:8" x14ac:dyDescent="0.25">
      <c r="A94" s="51" t="s">
        <v>84</v>
      </c>
      <c r="B94" s="52"/>
      <c r="C94" s="53"/>
      <c r="D94" s="45">
        <f>[1]Monthly!CG92</f>
        <v>34</v>
      </c>
      <c r="E94" s="45">
        <f>[1]Fiscal!H92</f>
        <v>535</v>
      </c>
      <c r="F94" s="17">
        <f>[1]Monthly!BU92</f>
        <v>33</v>
      </c>
      <c r="G94" s="17">
        <f>[1]Monthly!BI92</f>
        <v>0</v>
      </c>
      <c r="H94" s="19"/>
    </row>
    <row r="95" spans="1:8" x14ac:dyDescent="0.25">
      <c r="A95" s="51" t="s">
        <v>85</v>
      </c>
      <c r="B95" s="52"/>
      <c r="C95" s="53"/>
      <c r="D95" s="45">
        <f>[1]Monthly!CG93</f>
        <v>0</v>
      </c>
      <c r="E95" s="45">
        <f>[1]Fiscal!H93</f>
        <v>3</v>
      </c>
      <c r="F95" s="17">
        <f>[1]Monthly!BU93</f>
        <v>0</v>
      </c>
      <c r="G95" s="17">
        <f>[1]Monthly!BI93</f>
        <v>0</v>
      </c>
      <c r="H95" s="19"/>
    </row>
    <row r="96" spans="1:8" x14ac:dyDescent="0.25">
      <c r="A96" s="41" t="s">
        <v>86</v>
      </c>
      <c r="B96" s="52"/>
      <c r="C96" s="53"/>
      <c r="D96" s="45">
        <f>[1]Monthly!CG94</f>
        <v>0</v>
      </c>
      <c r="E96" s="45">
        <f>[1]Fiscal!H94</f>
        <v>2</v>
      </c>
      <c r="F96" s="17">
        <f>[1]Monthly!BU94</f>
        <v>1</v>
      </c>
      <c r="G96" s="17">
        <f>[1]Monthly!BI94</f>
        <v>0</v>
      </c>
      <c r="H96" s="19"/>
    </row>
    <row r="97" spans="1:8" x14ac:dyDescent="0.25">
      <c r="A97" s="21"/>
      <c r="B97" s="36"/>
      <c r="C97" s="54" t="s">
        <v>26</v>
      </c>
      <c r="D97" s="24">
        <f>SUM(D93:D96)</f>
        <v>45</v>
      </c>
      <c r="E97" s="24">
        <f>SUM(E93:E96)</f>
        <v>761</v>
      </c>
      <c r="F97" s="24">
        <f>SUM(F93:F96)</f>
        <v>53</v>
      </c>
      <c r="G97" s="24">
        <f>SUM(G93:G96)</f>
        <v>0</v>
      </c>
      <c r="H97" s="19"/>
    </row>
    <row r="98" spans="1:8" x14ac:dyDescent="0.25">
      <c r="A98" s="49" t="s">
        <v>87</v>
      </c>
      <c r="B98" s="38"/>
      <c r="C98" s="16"/>
      <c r="D98" s="45">
        <f>[1]Monthly!CG95</f>
        <v>13</v>
      </c>
      <c r="E98" s="45">
        <f>[1]Fiscal!H96</f>
        <v>456</v>
      </c>
      <c r="F98" s="17">
        <f>[1]Monthly!BU95</f>
        <v>8</v>
      </c>
      <c r="G98" s="17">
        <f>[1]Monthly!BI95</f>
        <v>0</v>
      </c>
      <c r="H98" s="19"/>
    </row>
    <row r="99" spans="1:8" x14ac:dyDescent="0.25">
      <c r="A99" s="51" t="s">
        <v>84</v>
      </c>
      <c r="B99" s="46"/>
      <c r="C99" s="53"/>
      <c r="D99" s="45">
        <f>[1]Monthly!CG96</f>
        <v>49</v>
      </c>
      <c r="E99" s="45">
        <f>[1]Fiscal!H97</f>
        <v>20</v>
      </c>
      <c r="F99" s="17">
        <f>[1]Monthly!BU96</f>
        <v>24</v>
      </c>
      <c r="G99" s="17">
        <f>[1]Monthly!BI96</f>
        <v>0</v>
      </c>
      <c r="H99" s="19"/>
    </row>
    <row r="100" spans="1:8" x14ac:dyDescent="0.25">
      <c r="A100" s="51" t="s">
        <v>85</v>
      </c>
      <c r="B100" s="52"/>
      <c r="C100" s="53"/>
      <c r="D100" s="45">
        <f>[1]Monthly!CG97</f>
        <v>1</v>
      </c>
      <c r="E100" s="45">
        <f>[1]Fiscal!H98</f>
        <v>38</v>
      </c>
      <c r="F100" s="17">
        <f>[1]Monthly!BU97</f>
        <v>2</v>
      </c>
      <c r="G100" s="17">
        <f>[1]Monthly!BI97</f>
        <v>0</v>
      </c>
      <c r="H100" s="19"/>
    </row>
    <row r="101" spans="1:8" x14ac:dyDescent="0.25">
      <c r="A101" s="51" t="s">
        <v>86</v>
      </c>
      <c r="B101" s="52"/>
      <c r="C101" s="53"/>
      <c r="D101" s="45">
        <f>[1]Monthly!CG98</f>
        <v>1</v>
      </c>
      <c r="E101" s="45">
        <f>[1]Fiscal!H99</f>
        <v>0</v>
      </c>
      <c r="F101" s="17">
        <f>[1]Monthly!BU98</f>
        <v>1</v>
      </c>
      <c r="G101" s="17">
        <f>[1]Monthly!BI98</f>
        <v>0</v>
      </c>
      <c r="H101" s="19"/>
    </row>
    <row r="102" spans="1:8" x14ac:dyDescent="0.25">
      <c r="A102" s="41"/>
      <c r="B102" s="52"/>
      <c r="C102" s="47" t="s">
        <v>26</v>
      </c>
      <c r="D102" s="24">
        <f>SUM(D98:D101)</f>
        <v>64</v>
      </c>
      <c r="E102" s="24">
        <f>SUM(E98:E101)</f>
        <v>514</v>
      </c>
      <c r="F102" s="24">
        <f>SUM(F98:F101)</f>
        <v>35</v>
      </c>
      <c r="G102" s="24">
        <f>SUM(G98:G101)</f>
        <v>0</v>
      </c>
      <c r="H102" s="19"/>
    </row>
    <row r="103" spans="1:8" x14ac:dyDescent="0.25">
      <c r="A103" s="4"/>
      <c r="B103" s="4"/>
      <c r="C103" s="11"/>
      <c r="D103" s="31"/>
      <c r="E103" s="31"/>
      <c r="F103" s="31"/>
      <c r="G103" s="31"/>
      <c r="H103" s="12"/>
    </row>
    <row r="104" spans="1:8" x14ac:dyDescent="0.25">
      <c r="A104" s="2" t="s">
        <v>88</v>
      </c>
      <c r="B104" s="4"/>
      <c r="C104" s="11"/>
      <c r="D104" s="31"/>
      <c r="E104" s="50"/>
      <c r="F104" s="31"/>
      <c r="G104" s="31"/>
      <c r="H104" s="12"/>
    </row>
    <row r="105" spans="1:8" x14ac:dyDescent="0.25">
      <c r="A105" s="14" t="s">
        <v>89</v>
      </c>
      <c r="B105" s="15"/>
      <c r="C105" s="16"/>
      <c r="D105" s="17">
        <f>[1]Monthly!CG101</f>
        <v>493</v>
      </c>
      <c r="E105" s="45">
        <f>[1]Fiscal!H101</f>
        <v>2571</v>
      </c>
      <c r="F105" s="17">
        <f>[1]Monthly!BU101</f>
        <v>0</v>
      </c>
      <c r="G105" s="17">
        <f>[1]Monthly!BI101</f>
        <v>0</v>
      </c>
      <c r="H105" s="19"/>
    </row>
    <row r="106" spans="1:8" x14ac:dyDescent="0.25">
      <c r="A106" s="41" t="s">
        <v>90</v>
      </c>
      <c r="B106" s="46"/>
      <c r="C106" s="53"/>
      <c r="D106" s="17">
        <f>[1]Monthly!CG102</f>
        <v>789</v>
      </c>
      <c r="E106" s="45">
        <f>[1]Fiscal!H102</f>
        <v>8129</v>
      </c>
      <c r="F106" s="17">
        <f>[1]Monthly!BU102</f>
        <v>0</v>
      </c>
      <c r="G106" s="17">
        <f>[1]Monthly!BI102</f>
        <v>0</v>
      </c>
      <c r="H106" s="19"/>
    </row>
    <row r="107" spans="1:8" x14ac:dyDescent="0.25">
      <c r="A107" s="41" t="s">
        <v>91</v>
      </c>
      <c r="B107" s="46"/>
      <c r="C107" s="53"/>
      <c r="D107" s="17">
        <f>[1]Monthly!CG103</f>
        <v>0</v>
      </c>
      <c r="E107" s="45">
        <f>[1]Fiscal!H103</f>
        <v>0</v>
      </c>
      <c r="F107" s="17">
        <f>[1]Monthly!BU103</f>
        <v>0</v>
      </c>
      <c r="G107" s="17">
        <f>[1]Monthly!BI103</f>
        <v>0</v>
      </c>
      <c r="H107" s="19"/>
    </row>
    <row r="108" spans="1:8" x14ac:dyDescent="0.25">
      <c r="A108" s="41" t="s">
        <v>92</v>
      </c>
      <c r="B108" s="46"/>
      <c r="C108" s="53"/>
      <c r="D108" s="17">
        <f>[1]Monthly!CG104</f>
        <v>17</v>
      </c>
      <c r="E108" s="45">
        <f>[1]Fiscal!H104</f>
        <v>482</v>
      </c>
      <c r="F108" s="17">
        <f>[1]Monthly!BU104</f>
        <v>0</v>
      </c>
      <c r="G108" s="17">
        <f>[1]Monthly!BI104</f>
        <v>0</v>
      </c>
      <c r="H108" s="19"/>
    </row>
    <row r="109" spans="1:8" x14ac:dyDescent="0.25">
      <c r="A109" s="41" t="s">
        <v>93</v>
      </c>
      <c r="B109" s="46"/>
      <c r="C109" s="53"/>
      <c r="D109" s="17">
        <f>[1]Monthly!CG105</f>
        <v>0</v>
      </c>
      <c r="E109" s="45">
        <f>[1]Fiscal!H105</f>
        <v>0</v>
      </c>
      <c r="F109" s="17">
        <f>[1]Monthly!BU105</f>
        <v>0</v>
      </c>
      <c r="G109" s="17">
        <f>[1]Monthly!BI105</f>
        <v>0</v>
      </c>
      <c r="H109" s="19"/>
    </row>
    <row r="110" spans="1:8" x14ac:dyDescent="0.25">
      <c r="A110" s="41" t="s">
        <v>94</v>
      </c>
      <c r="B110" s="46"/>
      <c r="C110" s="53"/>
      <c r="D110" s="17">
        <f>[1]Monthly!CG106</f>
        <v>60386</v>
      </c>
      <c r="E110" s="45">
        <f>[1]Fiscal!H106</f>
        <v>418685</v>
      </c>
      <c r="F110" s="17">
        <f>[1]Monthly!BU106</f>
        <v>0</v>
      </c>
      <c r="G110" s="17">
        <f>[1]Monthly!BI106</f>
        <v>11332</v>
      </c>
      <c r="H110" s="19">
        <f t="shared" ref="H110:H118" si="4">(+D110-G110)/G110</f>
        <v>4.3288033886339568</v>
      </c>
    </row>
    <row r="111" spans="1:8" x14ac:dyDescent="0.25">
      <c r="A111" s="41" t="s">
        <v>95</v>
      </c>
      <c r="B111" s="46"/>
      <c r="C111" s="53"/>
      <c r="D111" s="17">
        <f>[1]Monthly!CG107</f>
        <v>7</v>
      </c>
      <c r="E111" s="45">
        <f>[1]Fiscal!H107</f>
        <v>40</v>
      </c>
      <c r="F111" s="17">
        <f>[1]Monthly!BU107</f>
        <v>0</v>
      </c>
      <c r="G111" s="17">
        <f>[1]Monthly!BI107</f>
        <v>0</v>
      </c>
      <c r="H111" s="19"/>
    </row>
    <row r="112" spans="1:8" x14ac:dyDescent="0.25">
      <c r="A112" s="41" t="s">
        <v>96</v>
      </c>
      <c r="B112" s="46"/>
      <c r="C112" s="53"/>
      <c r="D112" s="17">
        <f>[1]Monthly!CG108</f>
        <v>0</v>
      </c>
      <c r="E112" s="45">
        <f>[1]Fiscal!H108</f>
        <v>27</v>
      </c>
      <c r="F112" s="17">
        <f>[1]Monthly!BU108</f>
        <v>0</v>
      </c>
      <c r="G112" s="17">
        <f>[1]Monthly!BI108</f>
        <v>0</v>
      </c>
      <c r="H112" s="19"/>
    </row>
    <row r="113" spans="1:8" x14ac:dyDescent="0.25">
      <c r="A113" s="41" t="s">
        <v>97</v>
      </c>
      <c r="B113" s="46"/>
      <c r="C113" s="53"/>
      <c r="D113" s="17">
        <f>[1]Monthly!CG109</f>
        <v>10</v>
      </c>
      <c r="E113" s="45">
        <f>[1]Fiscal!H109</f>
        <v>175</v>
      </c>
      <c r="F113" s="17">
        <f>[1]Monthly!BU109</f>
        <v>1</v>
      </c>
      <c r="G113" s="17">
        <f>[1]Monthly!BI109</f>
        <v>0</v>
      </c>
      <c r="H113" s="19"/>
    </row>
    <row r="114" spans="1:8" x14ac:dyDescent="0.25">
      <c r="A114" s="41" t="s">
        <v>76</v>
      </c>
      <c r="B114" s="46"/>
      <c r="C114" s="53"/>
      <c r="D114" s="17">
        <f>[1]Monthly!CG110</f>
        <v>0</v>
      </c>
      <c r="E114" s="45">
        <f>[1]Fiscal!H110</f>
        <v>6</v>
      </c>
      <c r="F114" s="17">
        <f>[1]Monthly!BU110</f>
        <v>1</v>
      </c>
      <c r="G114" s="17">
        <f>[1]Monthly!BI110</f>
        <v>0</v>
      </c>
      <c r="H114" s="19"/>
    </row>
    <row r="115" spans="1:8" x14ac:dyDescent="0.25">
      <c r="A115" s="41" t="s">
        <v>77</v>
      </c>
      <c r="B115" s="46"/>
      <c r="C115" s="53"/>
      <c r="D115" s="17">
        <f>[1]Monthly!CG111</f>
        <v>0</v>
      </c>
      <c r="E115" s="45">
        <f>[1]Fiscal!H111</f>
        <v>207</v>
      </c>
      <c r="F115" s="17">
        <f>[1]Monthly!BU111</f>
        <v>0</v>
      </c>
      <c r="G115" s="17">
        <f>[1]Monthly!BI111</f>
        <v>0</v>
      </c>
      <c r="H115" s="19"/>
    </row>
    <row r="116" spans="1:8" x14ac:dyDescent="0.25">
      <c r="A116" s="41" t="s">
        <v>78</v>
      </c>
      <c r="B116" s="46"/>
      <c r="C116" s="53"/>
      <c r="D116" s="17">
        <f>[1]Monthly!CG112</f>
        <v>13</v>
      </c>
      <c r="E116" s="45">
        <f>[1]Fiscal!H112</f>
        <v>195</v>
      </c>
      <c r="F116" s="17">
        <f>[1]Monthly!BU112</f>
        <v>14</v>
      </c>
      <c r="G116" s="17">
        <f>[1]Monthly!BI112</f>
        <v>0</v>
      </c>
      <c r="H116" s="19"/>
    </row>
    <row r="117" spans="1:8" x14ac:dyDescent="0.25">
      <c r="A117" s="41" t="s">
        <v>79</v>
      </c>
      <c r="B117" s="46"/>
      <c r="C117" s="53"/>
      <c r="D117" s="17">
        <f>[1]Monthly!CG113</f>
        <v>0</v>
      </c>
      <c r="E117" s="45">
        <f>[1]Fiscal!H113</f>
        <v>0</v>
      </c>
      <c r="F117" s="17">
        <f>[1]Monthly!BU113</f>
        <v>0</v>
      </c>
      <c r="G117" s="17">
        <f>[1]Monthly!BI113</f>
        <v>0</v>
      </c>
      <c r="H117" s="19"/>
    </row>
    <row r="118" spans="1:8" x14ac:dyDescent="0.25">
      <c r="A118" s="41"/>
      <c r="B118" s="42"/>
      <c r="C118" s="42" t="s">
        <v>26</v>
      </c>
      <c r="D118" s="24">
        <f>SUM(D105:D117)</f>
        <v>61715</v>
      </c>
      <c r="E118" s="24">
        <f>SUM(E105:E117)</f>
        <v>430517</v>
      </c>
      <c r="F118" s="24">
        <f>SUM(F105:F117)</f>
        <v>16</v>
      </c>
      <c r="G118" s="24">
        <f>SUM(G105:G117)</f>
        <v>11332</v>
      </c>
      <c r="H118" s="19">
        <f t="shared" si="4"/>
        <v>4.4460818919872924</v>
      </c>
    </row>
    <row r="119" spans="1:8" x14ac:dyDescent="0.25">
      <c r="A119" s="4"/>
      <c r="B119" s="4"/>
      <c r="C119" s="11"/>
      <c r="D119" s="31"/>
      <c r="E119" s="31"/>
      <c r="F119" s="31"/>
      <c r="G119" s="31"/>
      <c r="H119" s="12"/>
    </row>
    <row r="120" spans="1:8" x14ac:dyDescent="0.25">
      <c r="A120" s="2" t="s">
        <v>98</v>
      </c>
      <c r="B120" s="4"/>
      <c r="C120" s="11"/>
      <c r="D120" s="31"/>
      <c r="E120" s="50"/>
      <c r="F120" s="31"/>
      <c r="G120" s="31"/>
      <c r="H120" s="12"/>
    </row>
    <row r="121" spans="1:8" x14ac:dyDescent="0.25">
      <c r="A121" s="14" t="s">
        <v>99</v>
      </c>
      <c r="B121" s="33"/>
      <c r="C121" s="16"/>
      <c r="D121" s="29">
        <f>[1]Monthly!CG117</f>
        <v>13360</v>
      </c>
      <c r="E121" s="45">
        <f>[1]Fiscal!H117</f>
        <v>130350</v>
      </c>
      <c r="F121" s="29">
        <f>[1]Monthly!BU117</f>
        <v>12383</v>
      </c>
      <c r="G121" s="29">
        <f>[1]Monthly!BI117</f>
        <v>10909</v>
      </c>
      <c r="H121" s="19">
        <f t="shared" ref="H121:H126" si="5">(+D121-G121)/G121</f>
        <v>0.22467687230726924</v>
      </c>
    </row>
    <row r="122" spans="1:8" x14ac:dyDescent="0.25">
      <c r="A122" s="41" t="s">
        <v>100</v>
      </c>
      <c r="B122" s="46"/>
      <c r="C122" s="53"/>
      <c r="D122" s="29">
        <f>[1]Monthly!CG118</f>
        <v>5394</v>
      </c>
      <c r="E122" s="45">
        <f>[1]Fiscal!H118</f>
        <v>98967</v>
      </c>
      <c r="F122" s="29">
        <f>[1]Monthly!BU118</f>
        <v>5914</v>
      </c>
      <c r="G122" s="29">
        <f>[1]Monthly!BI118</f>
        <v>10635</v>
      </c>
      <c r="H122" s="19">
        <f t="shared" si="5"/>
        <v>-0.49280677009873058</v>
      </c>
    </row>
    <row r="123" spans="1:8" x14ac:dyDescent="0.25">
      <c r="A123" s="41" t="s">
        <v>101</v>
      </c>
      <c r="B123" s="46"/>
      <c r="C123" s="53"/>
      <c r="D123" s="29">
        <f>[1]Monthly!CG119</f>
        <v>3</v>
      </c>
      <c r="E123" s="45">
        <f>[1]Fiscal!H119</f>
        <v>833</v>
      </c>
      <c r="F123" s="29">
        <f>[1]Monthly!BU119</f>
        <v>0</v>
      </c>
      <c r="G123" s="29">
        <f>[1]Monthly!BI119</f>
        <v>21</v>
      </c>
      <c r="H123" s="19">
        <f t="shared" si="5"/>
        <v>-0.8571428571428571</v>
      </c>
    </row>
    <row r="124" spans="1:8" x14ac:dyDescent="0.25">
      <c r="A124" s="41" t="s">
        <v>102</v>
      </c>
      <c r="B124" s="46"/>
      <c r="C124" s="53"/>
      <c r="D124" s="29">
        <f>[1]Monthly!CG120</f>
        <v>33982</v>
      </c>
      <c r="E124" s="45">
        <f>[1]Fiscal!H120</f>
        <v>351218</v>
      </c>
      <c r="F124" s="29">
        <f>[1]Monthly!BU120</f>
        <v>0</v>
      </c>
      <c r="G124" s="29">
        <f>[1]Monthly!BI120</f>
        <v>23808</v>
      </c>
      <c r="H124" s="19">
        <f t="shared" si="5"/>
        <v>0.42733534946236557</v>
      </c>
    </row>
    <row r="125" spans="1:8" x14ac:dyDescent="0.25">
      <c r="A125" s="41" t="s">
        <v>103</v>
      </c>
      <c r="B125" s="46"/>
      <c r="C125" s="53"/>
      <c r="D125" s="29">
        <f>[1]Monthly!CG121</f>
        <v>220</v>
      </c>
      <c r="E125" s="45">
        <f>[1]Fiscal!H121</f>
        <v>1801</v>
      </c>
      <c r="F125" s="29">
        <f>[1]Monthly!BU121</f>
        <v>0</v>
      </c>
      <c r="G125" s="29">
        <f>[1]Monthly!BI121</f>
        <v>7</v>
      </c>
      <c r="H125" s="19">
        <f t="shared" si="5"/>
        <v>30.428571428571427</v>
      </c>
    </row>
    <row r="126" spans="1:8" x14ac:dyDescent="0.25">
      <c r="A126" s="41" t="s">
        <v>104</v>
      </c>
      <c r="B126" s="46"/>
      <c r="C126" s="53"/>
      <c r="D126" s="29">
        <f>[1]Monthly!CG122</f>
        <v>533</v>
      </c>
      <c r="E126" s="45">
        <f>[1]Fiscal!H122</f>
        <v>4818</v>
      </c>
      <c r="F126" s="29">
        <f>[1]Monthly!BU122</f>
        <v>0</v>
      </c>
      <c r="G126" s="29">
        <f>[1]Monthly!BI122</f>
        <v>134</v>
      </c>
      <c r="H126" s="19">
        <f t="shared" si="5"/>
        <v>2.9776119402985075</v>
      </c>
    </row>
    <row r="127" spans="1:8" x14ac:dyDescent="0.25">
      <c r="A127" s="4"/>
      <c r="B127" s="4"/>
      <c r="C127" s="11"/>
      <c r="D127" s="31"/>
      <c r="E127" s="31"/>
      <c r="F127" s="31"/>
      <c r="G127" s="31"/>
      <c r="H127" s="12"/>
    </row>
    <row r="128" spans="1:8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9" t="s">
        <v>6</v>
      </c>
      <c r="H128" s="10" t="s">
        <v>7</v>
      </c>
    </row>
    <row r="129" spans="1:8" x14ac:dyDescent="0.25">
      <c r="A129" s="2" t="s">
        <v>106</v>
      </c>
      <c r="B129" s="4"/>
      <c r="C129" s="11"/>
      <c r="D129" s="8" t="s">
        <v>8</v>
      </c>
      <c r="E129" s="8" t="s">
        <v>9</v>
      </c>
      <c r="F129" s="9" t="s">
        <v>10</v>
      </c>
      <c r="G129" s="9">
        <v>2020</v>
      </c>
      <c r="H129" s="8" t="s">
        <v>11</v>
      </c>
    </row>
    <row r="130" spans="1:8" x14ac:dyDescent="0.25">
      <c r="A130" s="14" t="s">
        <v>107</v>
      </c>
      <c r="B130" s="15"/>
      <c r="C130" s="16"/>
      <c r="D130" s="17">
        <f>[1]Monthly!CG125</f>
        <v>38</v>
      </c>
      <c r="E130" s="45">
        <f>[1]Fiscal!H125</f>
        <v>979</v>
      </c>
      <c r="F130" s="17">
        <f>[1]Monthly!BU125</f>
        <v>0</v>
      </c>
      <c r="G130" s="17">
        <f>[1]Monthly!BI125</f>
        <v>4</v>
      </c>
      <c r="H130" s="19">
        <f t="shared" ref="H130:H143" si="6">(+D130-G130)/G130</f>
        <v>8.5</v>
      </c>
    </row>
    <row r="131" spans="1:8" x14ac:dyDescent="0.25">
      <c r="A131" s="41" t="s">
        <v>108</v>
      </c>
      <c r="B131" s="46"/>
      <c r="C131" s="53"/>
      <c r="D131" s="17">
        <f>[1]Monthly!CG126</f>
        <v>0</v>
      </c>
      <c r="E131" s="45">
        <f>[1]Fiscal!H126</f>
        <v>0</v>
      </c>
      <c r="F131" s="17">
        <f>[1]Monthly!BU126</f>
        <v>0</v>
      </c>
      <c r="G131" s="17">
        <f>[1]Monthly!BI126</f>
        <v>0</v>
      </c>
      <c r="H131" s="19"/>
    </row>
    <row r="132" spans="1:8" x14ac:dyDescent="0.25">
      <c r="A132" s="41" t="s">
        <v>109</v>
      </c>
      <c r="B132" s="46"/>
      <c r="C132" s="53"/>
      <c r="D132" s="17">
        <f>[1]Monthly!CG127</f>
        <v>7386</v>
      </c>
      <c r="E132" s="45">
        <f>[1]Fiscal!H127</f>
        <v>85346</v>
      </c>
      <c r="F132" s="17">
        <f>[1]Monthly!BU127</f>
        <v>7899</v>
      </c>
      <c r="G132" s="17">
        <f>[1]Monthly!BI127</f>
        <v>897</v>
      </c>
      <c r="H132" s="19">
        <f t="shared" si="6"/>
        <v>7.2341137123745822</v>
      </c>
    </row>
    <row r="133" spans="1:8" x14ac:dyDescent="0.25">
      <c r="A133" s="41" t="s">
        <v>110</v>
      </c>
      <c r="B133" s="46"/>
      <c r="C133" s="53"/>
      <c r="D133" s="17">
        <f>[1]Monthly!CG128</f>
        <v>949</v>
      </c>
      <c r="E133" s="45">
        <f>[1]Fiscal!H128</f>
        <v>10992</v>
      </c>
      <c r="F133" s="17">
        <f>[1]Monthly!BU128</f>
        <v>14</v>
      </c>
      <c r="G133" s="17">
        <f>[1]Monthly!BI128</f>
        <v>286</v>
      </c>
      <c r="H133" s="19">
        <f t="shared" si="6"/>
        <v>2.3181818181818183</v>
      </c>
    </row>
    <row r="134" spans="1:8" x14ac:dyDescent="0.25">
      <c r="A134" s="41" t="s">
        <v>73</v>
      </c>
      <c r="B134" s="46"/>
      <c r="C134" s="53"/>
      <c r="D134" s="17">
        <f>[1]Monthly!CG129</f>
        <v>105</v>
      </c>
      <c r="E134" s="45">
        <f>[1]Fiscal!H129</f>
        <v>674</v>
      </c>
      <c r="F134" s="17">
        <f>[1]Monthly!BU129</f>
        <v>6</v>
      </c>
      <c r="G134" s="17">
        <f>[1]Monthly!BI129</f>
        <v>0</v>
      </c>
      <c r="H134" s="19"/>
    </row>
    <row r="135" spans="1:8" x14ac:dyDescent="0.25">
      <c r="A135" s="41" t="s">
        <v>74</v>
      </c>
      <c r="B135" s="46"/>
      <c r="C135" s="53"/>
      <c r="D135" s="17">
        <f>[1]Monthly!CG130</f>
        <v>0</v>
      </c>
      <c r="E135" s="45">
        <f>[1]Fiscal!H130</f>
        <v>68</v>
      </c>
      <c r="F135" s="17">
        <f>[1]Monthly!BU130</f>
        <v>0</v>
      </c>
      <c r="G135" s="17">
        <f>[1]Monthly!BI130</f>
        <v>0</v>
      </c>
      <c r="H135" s="19"/>
    </row>
    <row r="136" spans="1:8" x14ac:dyDescent="0.25">
      <c r="A136" s="41" t="s">
        <v>75</v>
      </c>
      <c r="B136" s="46"/>
      <c r="C136" s="53"/>
      <c r="D136" s="17">
        <f>[1]Monthly!CG131</f>
        <v>20</v>
      </c>
      <c r="E136" s="45">
        <f>[1]Fiscal!H131</f>
        <v>211</v>
      </c>
      <c r="F136" s="17">
        <f>[1]Monthly!BU131</f>
        <v>16</v>
      </c>
      <c r="G136" s="17">
        <f>[1]Monthly!BI131</f>
        <v>0</v>
      </c>
      <c r="H136" s="19"/>
    </row>
    <row r="137" spans="1:8" x14ac:dyDescent="0.25">
      <c r="A137" s="41" t="s">
        <v>76</v>
      </c>
      <c r="B137" s="46"/>
      <c r="C137" s="53"/>
      <c r="D137" s="17">
        <f>[1]Monthly!CG132</f>
        <v>11</v>
      </c>
      <c r="E137" s="45">
        <f>[1]Fiscal!H132</f>
        <v>84</v>
      </c>
      <c r="F137" s="17">
        <f>[1]Monthly!BU132</f>
        <v>8</v>
      </c>
      <c r="G137" s="17">
        <f>[1]Monthly!BI132</f>
        <v>0</v>
      </c>
      <c r="H137" s="19"/>
    </row>
    <row r="138" spans="1:8" x14ac:dyDescent="0.25">
      <c r="A138" s="41" t="s">
        <v>77</v>
      </c>
      <c r="B138" s="46"/>
      <c r="C138" s="53"/>
      <c r="D138" s="17">
        <f>[1]Monthly!CG133</f>
        <v>0</v>
      </c>
      <c r="E138" s="45">
        <f>[1]Fiscal!H133</f>
        <v>281</v>
      </c>
      <c r="F138" s="17">
        <f>[1]Monthly!BU133</f>
        <v>12</v>
      </c>
      <c r="G138" s="17">
        <f>[1]Monthly!BI133</f>
        <v>0</v>
      </c>
      <c r="H138" s="19"/>
    </row>
    <row r="139" spans="1:8" x14ac:dyDescent="0.25">
      <c r="A139" s="41" t="s">
        <v>78</v>
      </c>
      <c r="B139" s="46"/>
      <c r="C139" s="53"/>
      <c r="D139" s="17">
        <f>[1]Monthly!CG134</f>
        <v>0</v>
      </c>
      <c r="E139" s="45">
        <f>[1]Fiscal!H134</f>
        <v>231</v>
      </c>
      <c r="F139" s="17">
        <f>[1]Monthly!BU134</f>
        <v>0</v>
      </c>
      <c r="G139" s="17">
        <f>[1]Monthly!BI134</f>
        <v>0</v>
      </c>
      <c r="H139" s="19"/>
    </row>
    <row r="140" spans="1:8" x14ac:dyDescent="0.25">
      <c r="A140" s="41" t="s">
        <v>111</v>
      </c>
      <c r="B140" s="46"/>
      <c r="C140" s="53"/>
      <c r="D140" s="17">
        <f>[1]Monthly!CG135</f>
        <v>20</v>
      </c>
      <c r="E140" s="45">
        <f>[1]Fiscal!H135</f>
        <v>680</v>
      </c>
      <c r="F140" s="17">
        <f>[1]Monthly!BU135</f>
        <v>0</v>
      </c>
      <c r="G140" s="17">
        <f>[1]Monthly!BI135</f>
        <v>0</v>
      </c>
      <c r="H140" s="19"/>
    </row>
    <row r="141" spans="1:8" x14ac:dyDescent="0.25">
      <c r="A141" s="41" t="s">
        <v>79</v>
      </c>
      <c r="B141" s="46"/>
      <c r="C141" s="53"/>
      <c r="D141" s="17">
        <f>[1]Monthly!CG136</f>
        <v>0</v>
      </c>
      <c r="E141" s="45">
        <f>[1]Fiscal!H136</f>
        <v>0</v>
      </c>
      <c r="F141" s="17">
        <f>[1]Monthly!BU136</f>
        <v>0</v>
      </c>
      <c r="G141" s="17">
        <f>[1]Monthly!BI136</f>
        <v>0</v>
      </c>
      <c r="H141" s="19"/>
    </row>
    <row r="142" spans="1:8" x14ac:dyDescent="0.25">
      <c r="A142" s="41" t="s">
        <v>112</v>
      </c>
      <c r="B142" s="46"/>
      <c r="C142" s="55"/>
      <c r="D142" s="17">
        <f>[1]Monthly!CG137</f>
        <v>0</v>
      </c>
      <c r="E142" s="45">
        <f>[1]Fiscal!H137</f>
        <v>242</v>
      </c>
      <c r="F142" s="17">
        <f>[1]Monthly!BU137</f>
        <v>0</v>
      </c>
      <c r="G142" s="17">
        <f>[1]Monthly!BI137</f>
        <v>0</v>
      </c>
      <c r="H142" s="19"/>
    </row>
    <row r="143" spans="1:8" x14ac:dyDescent="0.25">
      <c r="A143" s="41"/>
      <c r="B143" s="42"/>
      <c r="C143" s="42" t="s">
        <v>26</v>
      </c>
      <c r="D143" s="24">
        <f>+SUM(D130:D142)</f>
        <v>8529</v>
      </c>
      <c r="E143" s="24">
        <f>+SUM(E130:E142)</f>
        <v>99788</v>
      </c>
      <c r="F143" s="24">
        <f>+SUM(F130:F142)</f>
        <v>7955</v>
      </c>
      <c r="G143" s="24">
        <f>+SUM(G130:G142)</f>
        <v>1187</v>
      </c>
      <c r="H143" s="19">
        <f t="shared" si="6"/>
        <v>6.1853411962931757</v>
      </c>
    </row>
    <row r="144" spans="1:8" x14ac:dyDescent="0.25">
      <c r="A144" s="34"/>
      <c r="B144" s="34"/>
      <c r="C144" s="56"/>
      <c r="D144" s="57"/>
      <c r="E144" s="57"/>
      <c r="F144" s="57"/>
      <c r="G144" s="57"/>
      <c r="H144" s="48"/>
    </row>
    <row r="145" spans="1:8" x14ac:dyDescent="0.25">
      <c r="A145" s="58" t="s">
        <v>113</v>
      </c>
      <c r="B145" s="34"/>
      <c r="C145" s="56"/>
      <c r="D145" s="57"/>
      <c r="E145" s="57"/>
      <c r="F145" s="57"/>
      <c r="G145" s="57"/>
      <c r="H145" s="48"/>
    </row>
    <row r="146" spans="1:8" x14ac:dyDescent="0.25">
      <c r="A146" s="14" t="s">
        <v>114</v>
      </c>
      <c r="B146" s="15"/>
      <c r="C146" s="16"/>
      <c r="D146" s="17">
        <f>[1]Monthly!CG141</f>
        <v>2</v>
      </c>
      <c r="E146" s="45">
        <f>[1]Fiscal!H141</f>
        <v>40</v>
      </c>
      <c r="F146" s="17">
        <f>[1]Monthly!BU141</f>
        <v>0</v>
      </c>
      <c r="G146" s="17">
        <f>[1]Monthly!BI141</f>
        <v>0</v>
      </c>
      <c r="H146" s="19"/>
    </row>
    <row r="147" spans="1:8" x14ac:dyDescent="0.25">
      <c r="A147" s="41" t="s">
        <v>115</v>
      </c>
      <c r="B147" s="46"/>
      <c r="C147" s="53"/>
      <c r="D147" s="17">
        <f>[1]Monthly!CG142</f>
        <v>56</v>
      </c>
      <c r="E147" s="45">
        <f>[1]Fiscal!H142</f>
        <v>664</v>
      </c>
      <c r="F147" s="17">
        <f>[1]Monthly!BU142</f>
        <v>0</v>
      </c>
      <c r="G147" s="17">
        <f>[1]Monthly!BI142</f>
        <v>0</v>
      </c>
      <c r="H147" s="19"/>
    </row>
    <row r="148" spans="1:8" x14ac:dyDescent="0.25">
      <c r="A148" s="41" t="s">
        <v>116</v>
      </c>
      <c r="B148" s="46"/>
      <c r="C148" s="53"/>
      <c r="D148" s="17">
        <f>[1]Monthly!CG143</f>
        <v>74</v>
      </c>
      <c r="E148" s="45">
        <f>[1]Fiscal!H143</f>
        <v>832</v>
      </c>
      <c r="F148" s="17">
        <f>[1]Monthly!BU143</f>
        <v>0</v>
      </c>
      <c r="G148" s="17">
        <f>[1]Monthly!BI143</f>
        <v>0</v>
      </c>
      <c r="H148" s="19"/>
    </row>
    <row r="149" spans="1:8" x14ac:dyDescent="0.25">
      <c r="A149" s="4"/>
      <c r="B149" s="4"/>
      <c r="C149" s="11"/>
      <c r="D149" s="31"/>
      <c r="E149" s="31"/>
      <c r="F149" s="31"/>
      <c r="G149" s="31"/>
      <c r="H149" s="12"/>
    </row>
    <row r="150" spans="1:8" x14ac:dyDescent="0.25">
      <c r="A150" s="2" t="s">
        <v>117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59" t="s">
        <v>118</v>
      </c>
      <c r="B151" s="15"/>
      <c r="C151" s="16"/>
      <c r="D151" s="17">
        <f>[1]Monthly!CG146</f>
        <v>44</v>
      </c>
      <c r="E151" s="45">
        <f>[1]Fiscal!H146</f>
        <v>570</v>
      </c>
      <c r="F151" s="17">
        <f>[1]Monthly!BU146</f>
        <v>0</v>
      </c>
      <c r="G151" s="17">
        <f>[1]Monthly!BI146</f>
        <v>0</v>
      </c>
      <c r="H151" s="19"/>
    </row>
    <row r="152" spans="1:8" x14ac:dyDescent="0.25">
      <c r="A152" s="51" t="s">
        <v>119</v>
      </c>
      <c r="B152" s="46"/>
      <c r="C152" s="53"/>
      <c r="D152" s="17">
        <f>[1]Monthly!CG147</f>
        <v>66</v>
      </c>
      <c r="E152" s="45">
        <f>[1]Fiscal!H147</f>
        <v>634</v>
      </c>
      <c r="F152" s="17">
        <f>[1]Monthly!BU147</f>
        <v>0</v>
      </c>
      <c r="G152" s="17">
        <f>[1]Monthly!BI147</f>
        <v>0</v>
      </c>
      <c r="H152" s="19"/>
    </row>
    <row r="153" spans="1:8" x14ac:dyDescent="0.25">
      <c r="A153" s="4"/>
      <c r="B153" s="4"/>
      <c r="C153" s="11"/>
      <c r="D153" s="31"/>
      <c r="E153" s="31"/>
      <c r="F153" s="31"/>
      <c r="G153" s="31"/>
      <c r="H153" s="12"/>
    </row>
    <row r="154" spans="1:8" x14ac:dyDescent="0.25">
      <c r="A154" s="2" t="s">
        <v>120</v>
      </c>
      <c r="B154" s="4"/>
      <c r="C154" s="11"/>
      <c r="D154" s="31"/>
      <c r="E154" s="31"/>
      <c r="F154" s="31"/>
      <c r="G154" s="31"/>
      <c r="H154" s="12"/>
    </row>
    <row r="155" spans="1:8" x14ac:dyDescent="0.25">
      <c r="A155" s="14" t="s">
        <v>121</v>
      </c>
      <c r="B155" s="15"/>
      <c r="C155" s="16"/>
      <c r="D155" s="17">
        <f>[1]Monthly!CG150</f>
        <v>0</v>
      </c>
      <c r="E155" s="45">
        <f>[1]Fiscal!H150</f>
        <v>101736</v>
      </c>
      <c r="F155" s="17">
        <f>[1]Monthly!BU150</f>
        <v>0</v>
      </c>
      <c r="G155" s="17">
        <f>[1]Monthly!BI150</f>
        <v>0</v>
      </c>
      <c r="H155" s="19"/>
    </row>
    <row r="156" spans="1:8" x14ac:dyDescent="0.25">
      <c r="A156" s="41" t="s">
        <v>73</v>
      </c>
      <c r="B156" s="46"/>
      <c r="C156" s="53"/>
      <c r="D156" s="17">
        <f>[1]Monthly!CG151</f>
        <v>180</v>
      </c>
      <c r="E156" s="45">
        <f>[1]Fiscal!H151</f>
        <v>1349</v>
      </c>
      <c r="F156" s="17">
        <f>[1]Monthly!BU151</f>
        <v>0</v>
      </c>
      <c r="G156" s="17">
        <f>[1]Monthly!BI151</f>
        <v>0</v>
      </c>
      <c r="H156" s="19"/>
    </row>
    <row r="157" spans="1:8" x14ac:dyDescent="0.25">
      <c r="A157" s="41" t="s">
        <v>74</v>
      </c>
      <c r="B157" s="46"/>
      <c r="C157" s="53"/>
      <c r="D157" s="17">
        <f>[1]Monthly!CG152</f>
        <v>0</v>
      </c>
      <c r="E157" s="45">
        <f>[1]Fiscal!H152</f>
        <v>1120</v>
      </c>
      <c r="F157" s="17">
        <f>[1]Monthly!BU152</f>
        <v>0</v>
      </c>
      <c r="G157" s="17">
        <f>[1]Monthly!BI152</f>
        <v>0</v>
      </c>
      <c r="H157" s="19"/>
    </row>
    <row r="158" spans="1:8" x14ac:dyDescent="0.25">
      <c r="A158" s="41" t="s">
        <v>97</v>
      </c>
      <c r="B158" s="46"/>
      <c r="C158" s="53"/>
      <c r="D158" s="17">
        <f>[1]Monthly!CG153</f>
        <v>292</v>
      </c>
      <c r="E158" s="45">
        <f>[1]Fiscal!H153</f>
        <v>3112</v>
      </c>
      <c r="F158" s="17">
        <f>[1]Monthly!BU153</f>
        <v>0</v>
      </c>
      <c r="G158" s="17">
        <f>[1]Monthly!BI153</f>
        <v>0</v>
      </c>
      <c r="H158" s="19"/>
    </row>
    <row r="159" spans="1:8" x14ac:dyDescent="0.25">
      <c r="A159" s="41" t="s">
        <v>76</v>
      </c>
      <c r="B159" s="46"/>
      <c r="C159" s="53"/>
      <c r="D159" s="17">
        <f>[1]Monthly!CG154</f>
        <v>24</v>
      </c>
      <c r="E159" s="45">
        <f>[1]Fiscal!H154</f>
        <v>326</v>
      </c>
      <c r="F159" s="17">
        <f>[1]Monthly!BU154</f>
        <v>74</v>
      </c>
      <c r="G159" s="17">
        <f>[1]Monthly!BI154</f>
        <v>0</v>
      </c>
      <c r="H159" s="19"/>
    </row>
    <row r="160" spans="1:8" x14ac:dyDescent="0.25">
      <c r="A160" s="41" t="s">
        <v>122</v>
      </c>
      <c r="B160" s="46"/>
      <c r="C160" s="53"/>
      <c r="D160" s="17">
        <f>[1]Monthly!CG155</f>
        <v>0</v>
      </c>
      <c r="E160" s="45">
        <f>[1]Fiscal!H155</f>
        <v>1220</v>
      </c>
      <c r="F160" s="17">
        <f>[1]Monthly!BU155</f>
        <v>0</v>
      </c>
      <c r="G160" s="17">
        <f>[1]Monthly!BI155</f>
        <v>0</v>
      </c>
      <c r="H160" s="19"/>
    </row>
    <row r="161" spans="1:8" x14ac:dyDescent="0.25">
      <c r="A161" s="41" t="s">
        <v>78</v>
      </c>
      <c r="B161" s="46"/>
      <c r="C161" s="53"/>
      <c r="D161" s="17">
        <f>[1]Monthly!CG156</f>
        <v>150</v>
      </c>
      <c r="E161" s="45">
        <f>[1]Fiscal!H156</f>
        <v>1602</v>
      </c>
      <c r="F161" s="17">
        <f>[1]Monthly!BU156</f>
        <v>139</v>
      </c>
      <c r="G161" s="17">
        <f>[1]Monthly!BI156</f>
        <v>0</v>
      </c>
      <c r="H161" s="19"/>
    </row>
    <row r="162" spans="1:8" x14ac:dyDescent="0.25">
      <c r="A162" s="41" t="s">
        <v>79</v>
      </c>
      <c r="B162" s="46"/>
      <c r="C162" s="53"/>
      <c r="D162" s="17">
        <f>[1]Monthly!CG157</f>
        <v>0</v>
      </c>
      <c r="E162" s="45">
        <f>[1]Fiscal!H157</f>
        <v>0</v>
      </c>
      <c r="F162" s="17">
        <f>[1]Monthly!BU157</f>
        <v>0</v>
      </c>
      <c r="G162" s="17">
        <f>[1]Monthly!BI157</f>
        <v>0</v>
      </c>
      <c r="H162" s="19"/>
    </row>
    <row r="163" spans="1:8" x14ac:dyDescent="0.25">
      <c r="A163" s="41"/>
      <c r="B163" s="46"/>
      <c r="C163" s="60" t="s">
        <v>26</v>
      </c>
      <c r="D163" s="24">
        <f>SUM(D155:D162)</f>
        <v>646</v>
      </c>
      <c r="E163" s="24">
        <f>SUM(E155:E162)</f>
        <v>110465</v>
      </c>
      <c r="F163" s="24">
        <f>SUM(F155:F162)</f>
        <v>213</v>
      </c>
      <c r="G163" s="24">
        <f>SUM(G155:G162)</f>
        <v>0</v>
      </c>
      <c r="H163" s="19"/>
    </row>
    <row r="164" spans="1:8" x14ac:dyDescent="0.25">
      <c r="A164" s="4"/>
      <c r="B164" s="4"/>
      <c r="C164" s="11"/>
      <c r="D164" s="31"/>
      <c r="E164" s="31"/>
      <c r="F164" s="31"/>
      <c r="G164" s="31"/>
      <c r="H164" s="12"/>
    </row>
    <row r="165" spans="1:8" x14ac:dyDescent="0.25">
      <c r="A165" s="4"/>
      <c r="B165" s="61"/>
      <c r="C165" s="8"/>
      <c r="D165" s="62"/>
      <c r="E165" s="62"/>
      <c r="F165" s="63"/>
      <c r="G165" s="63"/>
      <c r="H165" s="10"/>
    </row>
    <row r="166" spans="1:8" x14ac:dyDescent="0.25">
      <c r="A166" s="2" t="s">
        <v>123</v>
      </c>
      <c r="B166" s="61" t="s">
        <v>124</v>
      </c>
      <c r="C166" s="8" t="s">
        <v>125</v>
      </c>
      <c r="D166" s="62" t="s">
        <v>126</v>
      </c>
      <c r="E166" s="62" t="s">
        <v>127</v>
      </c>
      <c r="F166" s="63" t="s">
        <v>128</v>
      </c>
      <c r="G166" s="63" t="s">
        <v>128</v>
      </c>
      <c r="H166" s="10" t="s">
        <v>7</v>
      </c>
    </row>
    <row r="167" spans="1:8" x14ac:dyDescent="0.25">
      <c r="A167" s="64" t="s">
        <v>129</v>
      </c>
      <c r="B167" s="65" t="s">
        <v>130</v>
      </c>
      <c r="C167" s="62" t="s">
        <v>131</v>
      </c>
      <c r="D167" s="62" t="s">
        <v>131</v>
      </c>
      <c r="E167" s="62" t="s">
        <v>132</v>
      </c>
      <c r="F167" s="63" t="s">
        <v>132</v>
      </c>
      <c r="G167" s="63">
        <v>2020</v>
      </c>
      <c r="H167" s="8" t="s">
        <v>11</v>
      </c>
    </row>
    <row r="168" spans="1:8" x14ac:dyDescent="0.25">
      <c r="A168" s="66" t="s">
        <v>133</v>
      </c>
      <c r="B168" s="67">
        <f>[1]Monthly!CG162</f>
        <v>8</v>
      </c>
      <c r="C168" s="68">
        <f>[1]Monthly!CG163</f>
        <v>81</v>
      </c>
      <c r="D168" s="17">
        <f>[1]Fiscal!H163</f>
        <v>706</v>
      </c>
      <c r="E168" s="67">
        <f>[1]Monthly!BU162</f>
        <v>0</v>
      </c>
      <c r="F168" s="68">
        <f>[1]Monthly!BU163</f>
        <v>0</v>
      </c>
      <c r="G168" s="68">
        <f>[1]Monthly!BI163</f>
        <v>0</v>
      </c>
      <c r="H168" s="19"/>
    </row>
    <row r="169" spans="1:8" x14ac:dyDescent="0.25">
      <c r="A169" s="66" t="s">
        <v>134</v>
      </c>
      <c r="B169" s="69">
        <f>[1]Monthly!CG164</f>
        <v>12</v>
      </c>
      <c r="C169" s="68">
        <f>[1]Monthly!CG165</f>
        <v>330</v>
      </c>
      <c r="D169" s="17">
        <f>[1]Fiscal!H165</f>
        <v>2565</v>
      </c>
      <c r="E169" s="69">
        <f>[1]Monthly!BU164</f>
        <v>0</v>
      </c>
      <c r="F169" s="68">
        <f>[1]Monthly!BU165</f>
        <v>0</v>
      </c>
      <c r="G169" s="68">
        <f>[1]Monthly!BI165</f>
        <v>0</v>
      </c>
      <c r="H169" s="19"/>
    </row>
    <row r="170" spans="1:8" x14ac:dyDescent="0.25">
      <c r="A170" s="66" t="s">
        <v>135</v>
      </c>
      <c r="B170" s="69">
        <f>[1]Monthly!CG166</f>
        <v>4</v>
      </c>
      <c r="C170" s="68">
        <f>[1]Monthly!CG167</f>
        <v>49</v>
      </c>
      <c r="D170" s="17">
        <f>[1]Fiscal!H167</f>
        <v>396</v>
      </c>
      <c r="E170" s="69">
        <f>[1]Monthly!BU166</f>
        <v>0</v>
      </c>
      <c r="F170" s="68">
        <f>[1]Monthly!BU167</f>
        <v>0</v>
      </c>
      <c r="G170" s="68">
        <f>[1]Monthly!BI167</f>
        <v>0</v>
      </c>
      <c r="H170" s="19"/>
    </row>
    <row r="171" spans="1:8" x14ac:dyDescent="0.25">
      <c r="A171" s="66" t="s">
        <v>136</v>
      </c>
      <c r="B171" s="69">
        <f>[1]Monthly!CG168</f>
        <v>0</v>
      </c>
      <c r="C171" s="68">
        <f>[1]Monthly!CG169</f>
        <v>0</v>
      </c>
      <c r="D171" s="17">
        <f>[1]Fiscal!H168</f>
        <v>0</v>
      </c>
      <c r="E171" s="69">
        <f>[1]Monthly!BU168</f>
        <v>0</v>
      </c>
      <c r="F171" s="68">
        <f>[1]Monthly!BU169</f>
        <v>0</v>
      </c>
      <c r="G171" s="68">
        <f>[1]Monthly!BI169</f>
        <v>0</v>
      </c>
      <c r="H171" s="19"/>
    </row>
    <row r="172" spans="1:8" hidden="1" x14ac:dyDescent="0.25">
      <c r="A172" s="66" t="s">
        <v>137</v>
      </c>
      <c r="B172" s="69"/>
      <c r="C172" s="18">
        <f>[1]Monthly!CG170</f>
        <v>0</v>
      </c>
      <c r="D172" s="17">
        <f>[1]Fiscal!H170</f>
        <v>0</v>
      </c>
      <c r="E172" s="69"/>
      <c r="F172" s="18">
        <f>[1]Monthly!BU170</f>
        <v>0</v>
      </c>
      <c r="G172" s="68">
        <f>[1]Monthly!BI170</f>
        <v>0</v>
      </c>
      <c r="H172" s="19"/>
    </row>
    <row r="173" spans="1:8" x14ac:dyDescent="0.25">
      <c r="A173" s="66" t="s">
        <v>138</v>
      </c>
      <c r="B173" s="69">
        <f>[1]Monthly!CG171</f>
        <v>2</v>
      </c>
      <c r="C173" s="68">
        <f>[1]Monthly!CG172</f>
        <v>31</v>
      </c>
      <c r="D173" s="17">
        <f>[1]Fiscal!H172</f>
        <v>1066</v>
      </c>
      <c r="E173" s="69">
        <f>[1]Monthly!BU171</f>
        <v>0</v>
      </c>
      <c r="F173" s="68">
        <f>[1]Monthly!BU172</f>
        <v>0</v>
      </c>
      <c r="G173" s="68">
        <f>[1]Monthly!BI171</f>
        <v>0</v>
      </c>
      <c r="H173" s="19"/>
    </row>
    <row r="174" spans="1:8" x14ac:dyDescent="0.25">
      <c r="A174" s="66" t="s">
        <v>139</v>
      </c>
      <c r="B174" s="69">
        <f>[1]Monthly!CG173</f>
        <v>0</v>
      </c>
      <c r="C174" s="70">
        <f>[1]Monthly!CG174</f>
        <v>0</v>
      </c>
      <c r="D174" s="71">
        <f>[1]Fiscal!H174</f>
        <v>304</v>
      </c>
      <c r="E174" s="69">
        <f>[1]Monthly!BU173</f>
        <v>8</v>
      </c>
      <c r="F174" s="70">
        <f>[1]Monthly!BU174</f>
        <v>54</v>
      </c>
      <c r="G174" s="68">
        <f>[1]Monthly!BI174</f>
        <v>49</v>
      </c>
      <c r="H174" s="19">
        <f t="shared" ref="H174" si="7">(C174-G174)/G174</f>
        <v>-1</v>
      </c>
    </row>
    <row r="175" spans="1:8" x14ac:dyDescent="0.25">
      <c r="A175" s="72"/>
      <c r="B175" s="73"/>
      <c r="C175" s="74"/>
      <c r="D175" s="74"/>
      <c r="E175" s="74"/>
      <c r="F175" s="75"/>
      <c r="G175" s="68"/>
      <c r="H175" s="37"/>
    </row>
    <row r="176" spans="1:8" x14ac:dyDescent="0.25">
      <c r="A176" s="66" t="s">
        <v>140</v>
      </c>
      <c r="B176" s="76"/>
      <c r="C176" s="77"/>
      <c r="D176" s="77"/>
      <c r="E176" s="77"/>
      <c r="F176" s="78"/>
      <c r="G176" s="68"/>
      <c r="H176" s="79"/>
    </row>
    <row r="177" spans="1:8" x14ac:dyDescent="0.25">
      <c r="A177" s="66" t="s">
        <v>141</v>
      </c>
      <c r="B177" s="80">
        <f>[1]Monthly!CG176</f>
        <v>24</v>
      </c>
      <c r="C177" s="81">
        <f>[1]Monthly!CG177</f>
        <v>4</v>
      </c>
      <c r="D177" s="81">
        <f>[1]Fiscal!H77</f>
        <v>827</v>
      </c>
      <c r="E177" s="80">
        <f>[1]Monthly!BU176</f>
        <v>0</v>
      </c>
      <c r="F177" s="81">
        <f>[1]Monthly!BU177</f>
        <v>0</v>
      </c>
      <c r="G177" s="68">
        <f>[1]Monthly!BI177</f>
        <v>0</v>
      </c>
      <c r="H177" s="19"/>
    </row>
    <row r="178" spans="1:8" x14ac:dyDescent="0.25">
      <c r="A178" s="66" t="s">
        <v>142</v>
      </c>
      <c r="B178" s="69">
        <f>[1]Monthly!CG179</f>
        <v>0</v>
      </c>
      <c r="C178" s="45">
        <f>[1]Monthly!CG180</f>
        <v>0</v>
      </c>
      <c r="D178" s="45">
        <f>[1]Fiscal!H180</f>
        <v>57</v>
      </c>
      <c r="E178" s="69">
        <f>[1]Monthly!BU179</f>
        <v>0</v>
      </c>
      <c r="F178" s="45">
        <f>[1]Monthly!BU180</f>
        <v>0</v>
      </c>
      <c r="G178" s="68">
        <f>[1]Monthly!BI180</f>
        <v>0</v>
      </c>
      <c r="H178" s="19"/>
    </row>
    <row r="179" spans="1:8" x14ac:dyDescent="0.25">
      <c r="A179" s="66" t="s">
        <v>143</v>
      </c>
      <c r="B179" s="69">
        <f>[1]Monthly!CG182</f>
        <v>0</v>
      </c>
      <c r="C179" s="45">
        <f>[1]Monthly!CG183</f>
        <v>0</v>
      </c>
      <c r="D179" s="45">
        <f>[1]Fiscal!H183</f>
        <v>344</v>
      </c>
      <c r="E179" s="69">
        <f>[1]Monthly!BU182</f>
        <v>0</v>
      </c>
      <c r="F179" s="45">
        <f>[1]Monthly!BU183</f>
        <v>0</v>
      </c>
      <c r="G179" s="68">
        <f>[1]Monthly!BI183</f>
        <v>0</v>
      </c>
      <c r="H179" s="19"/>
    </row>
    <row r="180" spans="1:8" x14ac:dyDescent="0.25">
      <c r="A180" s="66" t="s">
        <v>144</v>
      </c>
      <c r="B180" s="69">
        <f>[1]Monthly!CG185</f>
        <v>0</v>
      </c>
      <c r="C180" s="45">
        <f>[1]Monthly!CG186</f>
        <v>0</v>
      </c>
      <c r="D180" s="45">
        <f>[1]Fiscal!H186</f>
        <v>0</v>
      </c>
      <c r="E180" s="69">
        <f>[1]Monthly!BU185</f>
        <v>0</v>
      </c>
      <c r="F180" s="45">
        <f>[1]Monthly!BU186</f>
        <v>0</v>
      </c>
      <c r="G180" s="68">
        <f>[1]Monthly!BI186</f>
        <v>0</v>
      </c>
      <c r="H180" s="19"/>
    </row>
    <row r="181" spans="1:8" x14ac:dyDescent="0.25">
      <c r="A181" s="66" t="s">
        <v>145</v>
      </c>
      <c r="B181" s="69">
        <f>[1]Monthly!CG188</f>
        <v>0</v>
      </c>
      <c r="C181" s="45">
        <f>[1]Monthly!CG189</f>
        <v>0</v>
      </c>
      <c r="D181" s="45">
        <f>[1]Fiscal!H189</f>
        <v>0</v>
      </c>
      <c r="E181" s="69">
        <f>[1]Monthly!BU188</f>
        <v>0</v>
      </c>
      <c r="F181" s="45">
        <f>[1]Monthly!BU189</f>
        <v>0</v>
      </c>
      <c r="G181" s="68">
        <f>[1]Monthly!BI189</f>
        <v>0</v>
      </c>
      <c r="H181" s="19"/>
    </row>
    <row r="182" spans="1:8" x14ac:dyDescent="0.25">
      <c r="A182" s="66" t="s">
        <v>146</v>
      </c>
      <c r="B182" s="69">
        <f>[1]Monthly!CG191</f>
        <v>1</v>
      </c>
      <c r="C182" s="45">
        <f>[1]Monthly!CG192</f>
        <v>14</v>
      </c>
      <c r="D182" s="45">
        <f>[1]Fiscal!H192</f>
        <v>89</v>
      </c>
      <c r="E182" s="69">
        <f>[1]Monthly!BU191</f>
        <v>0</v>
      </c>
      <c r="F182" s="45">
        <f>[1]Monthly!BU192</f>
        <v>0</v>
      </c>
      <c r="G182" s="68">
        <f>[1]Monthly!BI192</f>
        <v>6</v>
      </c>
      <c r="H182" s="19">
        <f t="shared" ref="H182" si="8">(C182-G182)/G182</f>
        <v>1.3333333333333333</v>
      </c>
    </row>
    <row r="183" spans="1:8" x14ac:dyDescent="0.25">
      <c r="A183" s="4"/>
      <c r="B183" s="11"/>
      <c r="C183" s="31"/>
      <c r="D183" s="31"/>
      <c r="E183" s="31"/>
      <c r="F183" s="82"/>
      <c r="G183" s="68"/>
      <c r="H183" s="79"/>
    </row>
    <row r="184" spans="1:8" x14ac:dyDescent="0.25">
      <c r="A184" s="2" t="s">
        <v>147</v>
      </c>
      <c r="B184" s="11"/>
      <c r="C184" s="83"/>
      <c r="D184" s="83"/>
      <c r="E184" s="83"/>
      <c r="F184" s="82"/>
      <c r="G184" s="68"/>
      <c r="H184" s="79"/>
    </row>
    <row r="185" spans="1:8" x14ac:dyDescent="0.25">
      <c r="A185" s="84" t="s">
        <v>148</v>
      </c>
      <c r="B185" s="17">
        <v>1</v>
      </c>
      <c r="C185" s="17">
        <f>[1]Monthly!CG209</f>
        <v>21</v>
      </c>
      <c r="D185" s="17">
        <f>[1]Fiscal!H209</f>
        <v>97</v>
      </c>
      <c r="E185" s="17">
        <v>0</v>
      </c>
      <c r="F185" s="17">
        <f>[1]Monthly!BU209</f>
        <v>0</v>
      </c>
      <c r="G185" s="68">
        <f>[1]Monthly!BI209</f>
        <v>0</v>
      </c>
      <c r="H185" s="19"/>
    </row>
    <row r="186" spans="1:8" x14ac:dyDescent="0.25">
      <c r="A186" s="41" t="s">
        <v>149</v>
      </c>
      <c r="B186" s="17">
        <v>1</v>
      </c>
      <c r="C186" s="17">
        <f>[1]Monthly!CG210</f>
        <v>15</v>
      </c>
      <c r="D186" s="17">
        <f>[1]Fiscal!H210</f>
        <v>81</v>
      </c>
      <c r="E186" s="17">
        <v>0</v>
      </c>
      <c r="F186" s="17">
        <f>[1]Monthly!BU210</f>
        <v>0</v>
      </c>
      <c r="G186" s="68">
        <f>[1]Monthly!BI210</f>
        <v>0</v>
      </c>
      <c r="H186" s="19"/>
    </row>
    <row r="187" spans="1:8" x14ac:dyDescent="0.25">
      <c r="A187" s="4"/>
      <c r="B187" s="11"/>
      <c r="C187" s="31"/>
      <c r="D187" s="31"/>
      <c r="E187" s="31"/>
      <c r="F187" s="82"/>
      <c r="G187" s="82"/>
      <c r="H187" s="79"/>
    </row>
    <row r="188" spans="1:8" x14ac:dyDescent="0.25">
      <c r="A188" s="2"/>
      <c r="B188" s="61"/>
      <c r="C188" s="8" t="s">
        <v>125</v>
      </c>
      <c r="D188" s="62" t="s">
        <v>126</v>
      </c>
      <c r="E188" s="62"/>
      <c r="F188" s="63" t="s">
        <v>128</v>
      </c>
      <c r="G188" s="63" t="s">
        <v>128</v>
      </c>
      <c r="H188" s="10" t="s">
        <v>7</v>
      </c>
    </row>
    <row r="189" spans="1:8" x14ac:dyDescent="0.25">
      <c r="A189" s="85" t="s">
        <v>150</v>
      </c>
      <c r="B189" s="86"/>
      <c r="C189" s="62" t="s">
        <v>131</v>
      </c>
      <c r="D189" s="62" t="s">
        <v>131</v>
      </c>
      <c r="E189" s="62"/>
      <c r="F189" s="63" t="s">
        <v>132</v>
      </c>
      <c r="G189" s="63">
        <v>2020</v>
      </c>
      <c r="H189" s="8" t="s">
        <v>11</v>
      </c>
    </row>
    <row r="190" spans="1:8" x14ac:dyDescent="0.25">
      <c r="A190" s="87" t="s">
        <v>72</v>
      </c>
      <c r="B190" s="69"/>
      <c r="C190" s="17">
        <f>[1]Monthly!CG194</f>
        <v>12</v>
      </c>
      <c r="D190" s="17">
        <f>[1]Fiscal!E194</f>
        <v>183</v>
      </c>
      <c r="E190" s="17"/>
      <c r="F190" s="88">
        <f>[1]Monthly!BU194</f>
        <v>17</v>
      </c>
      <c r="G190" s="88">
        <f>[1]Monthly!BI194</f>
        <v>20</v>
      </c>
      <c r="H190" s="19">
        <f t="shared" ref="H190:H198" si="9">(C190-G190)/G190</f>
        <v>-0.4</v>
      </c>
    </row>
    <row r="191" spans="1:8" x14ac:dyDescent="0.25">
      <c r="A191" s="87" t="s">
        <v>73</v>
      </c>
      <c r="B191" s="69"/>
      <c r="C191" s="17">
        <f>[1]Monthly!CG195</f>
        <v>0</v>
      </c>
      <c r="D191" s="17">
        <f>[1]Fiscal!E195</f>
        <v>1</v>
      </c>
      <c r="E191" s="17"/>
      <c r="F191" s="88">
        <f>[1]Monthly!BU195</f>
        <v>0</v>
      </c>
      <c r="G191" s="88">
        <f>[1]Monthly!BI195</f>
        <v>0</v>
      </c>
      <c r="H191" s="19"/>
    </row>
    <row r="192" spans="1:8" x14ac:dyDescent="0.25">
      <c r="A192" s="87" t="s">
        <v>74</v>
      </c>
      <c r="B192" s="69"/>
      <c r="C192" s="17">
        <f>[1]Monthly!CG196</f>
        <v>0</v>
      </c>
      <c r="D192" s="17">
        <f>[1]Fiscal!E196</f>
        <v>59</v>
      </c>
      <c r="E192" s="17"/>
      <c r="F192" s="88">
        <f>[1]Monthly!BU196</f>
        <v>0</v>
      </c>
      <c r="G192" s="88">
        <f>[1]Monthly!BI196</f>
        <v>0</v>
      </c>
      <c r="H192" s="19"/>
    </row>
    <row r="193" spans="1:8" x14ac:dyDescent="0.25">
      <c r="A193" s="87" t="s">
        <v>75</v>
      </c>
      <c r="B193" s="69"/>
      <c r="C193" s="17">
        <f>[1]Monthly!CG197</f>
        <v>0</v>
      </c>
      <c r="D193" s="17">
        <f>[1]Fiscal!E197</f>
        <v>6</v>
      </c>
      <c r="E193" s="17"/>
      <c r="F193" s="88">
        <f>[1]Monthly!BU197</f>
        <v>0</v>
      </c>
      <c r="G193" s="88">
        <f>[1]Monthly!BI197</f>
        <v>0</v>
      </c>
      <c r="H193" s="19"/>
    </row>
    <row r="194" spans="1:8" x14ac:dyDescent="0.25">
      <c r="A194" s="87" t="s">
        <v>76</v>
      </c>
      <c r="B194" s="69"/>
      <c r="C194" s="17">
        <f>[1]Monthly!CG198</f>
        <v>0</v>
      </c>
      <c r="D194" s="17">
        <f>[1]Fiscal!E198</f>
        <v>0</v>
      </c>
      <c r="E194" s="17"/>
      <c r="F194" s="88">
        <f>[1]Monthly!BU198</f>
        <v>0</v>
      </c>
      <c r="G194" s="88">
        <f>[1]Monthly!BI198</f>
        <v>0</v>
      </c>
      <c r="H194" s="19"/>
    </row>
    <row r="195" spans="1:8" x14ac:dyDescent="0.25">
      <c r="A195" s="87" t="s">
        <v>77</v>
      </c>
      <c r="B195" s="69"/>
      <c r="C195" s="17">
        <f>[1]Monthly!CG199</f>
        <v>0</v>
      </c>
      <c r="D195" s="17">
        <f>[1]Fiscal!E199</f>
        <v>42</v>
      </c>
      <c r="E195" s="17"/>
      <c r="F195" s="88">
        <f>[1]Monthly!BU199</f>
        <v>0</v>
      </c>
      <c r="G195" s="88">
        <f>[1]Monthly!BI199</f>
        <v>0</v>
      </c>
      <c r="H195" s="19"/>
    </row>
    <row r="196" spans="1:8" x14ac:dyDescent="0.25">
      <c r="A196" s="87" t="s">
        <v>78</v>
      </c>
      <c r="B196" s="69"/>
      <c r="C196" s="17">
        <f>[1]Monthly!CG200</f>
        <v>6</v>
      </c>
      <c r="D196" s="17">
        <f>[1]Fiscal!E200</f>
        <v>58</v>
      </c>
      <c r="E196" s="17"/>
      <c r="F196" s="88">
        <f>[1]Monthly!BU200</f>
        <v>0</v>
      </c>
      <c r="G196" s="88">
        <f>[1]Monthly!BI200</f>
        <v>0</v>
      </c>
      <c r="H196" s="19"/>
    </row>
    <row r="197" spans="1:8" x14ac:dyDescent="0.25">
      <c r="A197" s="87" t="s">
        <v>79</v>
      </c>
      <c r="B197" s="69"/>
      <c r="C197" s="17">
        <f>[1]Monthly!CG201</f>
        <v>0</v>
      </c>
      <c r="D197" s="17">
        <f>[1]Fiscal!E201</f>
        <v>0</v>
      </c>
      <c r="E197" s="17"/>
      <c r="F197" s="88">
        <f>[1]Monthly!BU201</f>
        <v>0</v>
      </c>
      <c r="G197" s="88">
        <f>[1]Monthly!BI201</f>
        <v>0</v>
      </c>
      <c r="H197" s="19"/>
    </row>
    <row r="198" spans="1:8" x14ac:dyDescent="0.25">
      <c r="A198" s="89" t="s">
        <v>26</v>
      </c>
      <c r="B198" s="24"/>
      <c r="C198" s="24">
        <f>SUM(C190:C197)</f>
        <v>18</v>
      </c>
      <c r="D198" s="24">
        <f>SUM(D190:D197)</f>
        <v>349</v>
      </c>
      <c r="E198" s="24"/>
      <c r="F198" s="90">
        <f>SUM(F190:F197)</f>
        <v>17</v>
      </c>
      <c r="G198" s="90">
        <f>SUM(G190:G197)</f>
        <v>20</v>
      </c>
      <c r="H198" s="19">
        <f t="shared" si="9"/>
        <v>-0.1</v>
      </c>
    </row>
    <row r="199" spans="1:8" x14ac:dyDescent="0.25">
      <c r="A199" s="4"/>
      <c r="B199" s="11"/>
      <c r="C199" s="31"/>
      <c r="D199" s="31"/>
      <c r="E199" s="31"/>
      <c r="F199" s="82"/>
      <c r="G199" s="82"/>
      <c r="H199" s="79"/>
    </row>
    <row r="200" spans="1:8" x14ac:dyDescent="0.25">
      <c r="A200" s="4"/>
      <c r="B200" s="61" t="s">
        <v>124</v>
      </c>
      <c r="C200" s="8" t="s">
        <v>125</v>
      </c>
      <c r="D200" s="62" t="s">
        <v>126</v>
      </c>
      <c r="E200" s="62" t="s">
        <v>127</v>
      </c>
      <c r="F200" s="63" t="s">
        <v>128</v>
      </c>
      <c r="G200" s="63" t="s">
        <v>128</v>
      </c>
      <c r="H200" s="10" t="s">
        <v>7</v>
      </c>
    </row>
    <row r="201" spans="1:8" x14ac:dyDescent="0.25">
      <c r="A201" s="2" t="s">
        <v>151</v>
      </c>
      <c r="B201" s="65" t="s">
        <v>130</v>
      </c>
      <c r="C201" s="62" t="s">
        <v>131</v>
      </c>
      <c r="D201" s="62" t="s">
        <v>131</v>
      </c>
      <c r="E201" s="62" t="s">
        <v>132</v>
      </c>
      <c r="F201" s="63" t="s">
        <v>132</v>
      </c>
      <c r="G201" s="63">
        <v>2020</v>
      </c>
      <c r="H201" s="8" t="s">
        <v>11</v>
      </c>
    </row>
    <row r="202" spans="1:8" x14ac:dyDescent="0.25">
      <c r="A202" s="87" t="s">
        <v>152</v>
      </c>
      <c r="B202" s="69">
        <f>[1]Monthly!CG203</f>
        <v>0</v>
      </c>
      <c r="C202" s="17">
        <f>[1]Monthly!CG204</f>
        <v>0</v>
      </c>
      <c r="D202" s="17">
        <f>[1]Fiscal!H204</f>
        <v>0</v>
      </c>
      <c r="E202" s="17">
        <f>[1]Monthly!BU203</f>
        <v>0</v>
      </c>
      <c r="F202" s="88">
        <f>[1]Monthly!BU204</f>
        <v>0</v>
      </c>
      <c r="G202" s="88">
        <f>[1]Monthly!BI204</f>
        <v>0</v>
      </c>
      <c r="H202" s="19"/>
    </row>
    <row r="203" spans="1:8" x14ac:dyDescent="0.25">
      <c r="A203" s="87" t="s">
        <v>153</v>
      </c>
      <c r="B203" s="69">
        <f>[1]Monthly!CG205</f>
        <v>0</v>
      </c>
      <c r="C203" s="17">
        <f>[1]Monthly!CG206</f>
        <v>0</v>
      </c>
      <c r="D203" s="17">
        <f>[1]Fiscal!H206</f>
        <v>6609</v>
      </c>
      <c r="E203" s="17">
        <f>[1]Monthly!BU205</f>
        <v>0</v>
      </c>
      <c r="F203" s="88">
        <f>[1]Monthly!BU206</f>
        <v>592</v>
      </c>
      <c r="G203" s="88">
        <f>[1]Monthly!BI206</f>
        <v>0</v>
      </c>
      <c r="H203" s="19"/>
    </row>
    <row r="204" spans="1:8" x14ac:dyDescent="0.25">
      <c r="A204" s="64" t="s">
        <v>154</v>
      </c>
      <c r="B204" s="69">
        <f>[1]Monthly!CG207</f>
        <v>18</v>
      </c>
      <c r="C204" s="17">
        <f>[1]Monthly!CG208</f>
        <v>670</v>
      </c>
      <c r="D204" s="17">
        <f>[1]Fiscal!H208</f>
        <v>3033</v>
      </c>
      <c r="E204" s="17">
        <f>[1]Monthly!BU207</f>
        <v>0</v>
      </c>
      <c r="F204" s="88">
        <f>[1]Monthly!BU208</f>
        <v>0</v>
      </c>
      <c r="G204" s="88">
        <f>[1]Monthly!BI208</f>
        <v>25</v>
      </c>
      <c r="H204" s="19">
        <f>(C204-G204)/G204</f>
        <v>25.8</v>
      </c>
    </row>
    <row r="205" spans="1:8" x14ac:dyDescent="0.25">
      <c r="A205" s="64" t="s">
        <v>155</v>
      </c>
      <c r="B205" s="69">
        <f>[1]Monthly!CG211</f>
        <v>4</v>
      </c>
      <c r="C205" s="17">
        <f>[1]Monthly!CG212+[1]Monthly!CG213</f>
        <v>296</v>
      </c>
      <c r="D205" s="17">
        <f>[1]Fiscal!G221</f>
        <v>2278</v>
      </c>
      <c r="E205" s="69">
        <f>[1]Monthly!BU211</f>
        <v>8</v>
      </c>
      <c r="F205" s="17">
        <f>[1]Monthly!QY212+[1]Monthly!BU213</f>
        <v>62</v>
      </c>
      <c r="G205" s="88">
        <f>[1]Monthly!BI221</f>
        <v>0</v>
      </c>
      <c r="H205" s="19"/>
    </row>
    <row r="206" spans="1:8" x14ac:dyDescent="0.25">
      <c r="A206" s="43"/>
      <c r="B206" s="43"/>
      <c r="C206" s="43"/>
      <c r="D206" s="43"/>
      <c r="E206" s="43"/>
      <c r="F206" s="43"/>
      <c r="G206" s="43"/>
      <c r="H206" s="43"/>
    </row>
    <row r="207" spans="1:8" x14ac:dyDescent="0.25">
      <c r="A207" s="43"/>
      <c r="B207" s="43"/>
      <c r="C207" s="43"/>
      <c r="D207" s="8" t="s">
        <v>4</v>
      </c>
      <c r="E207" s="8" t="s">
        <v>5</v>
      </c>
      <c r="F207" s="9" t="s">
        <v>6</v>
      </c>
      <c r="G207" s="9" t="s">
        <v>6</v>
      </c>
      <c r="H207" s="10" t="s">
        <v>7</v>
      </c>
    </row>
    <row r="208" spans="1:8" x14ac:dyDescent="0.25">
      <c r="A208" s="2" t="s">
        <v>156</v>
      </c>
      <c r="B208" s="4"/>
      <c r="C208" s="11"/>
      <c r="D208" s="8" t="s">
        <v>8</v>
      </c>
      <c r="E208" s="8" t="s">
        <v>9</v>
      </c>
      <c r="F208" s="9" t="s">
        <v>10</v>
      </c>
      <c r="G208" s="9">
        <v>2020</v>
      </c>
      <c r="H208" s="8" t="s">
        <v>11</v>
      </c>
    </row>
    <row r="209" spans="1:8" x14ac:dyDescent="0.25">
      <c r="A209" s="14" t="s">
        <v>157</v>
      </c>
      <c r="B209" s="15"/>
      <c r="C209" s="16"/>
      <c r="D209" s="17">
        <f>[1]Monthly!CG224</f>
        <v>0</v>
      </c>
      <c r="E209" s="45">
        <f>[1]Fiscal!H224</f>
        <v>0</v>
      </c>
      <c r="F209" s="17">
        <f>[1]Monthly!BU224</f>
        <v>0</v>
      </c>
      <c r="G209" s="17">
        <f>[1]Monthly!BI224</f>
        <v>0</v>
      </c>
      <c r="H209" s="91"/>
    </row>
    <row r="210" spans="1:8" x14ac:dyDescent="0.25">
      <c r="A210" s="14" t="s">
        <v>158</v>
      </c>
      <c r="B210" s="15"/>
      <c r="C210" s="16"/>
      <c r="D210" s="17">
        <f>[1]Monthly!CG225</f>
        <v>0</v>
      </c>
      <c r="E210" s="45">
        <f>[1]Fiscal!H225</f>
        <v>31</v>
      </c>
      <c r="F210" s="17">
        <f>[1]Monthly!BU225</f>
        <v>0</v>
      </c>
      <c r="G210" s="17">
        <f>[1]Monthly!BI225</f>
        <v>0</v>
      </c>
      <c r="H210" s="91"/>
    </row>
    <row r="211" spans="1:8" x14ac:dyDescent="0.25">
      <c r="A211" s="41" t="s">
        <v>159</v>
      </c>
      <c r="B211" s="46"/>
      <c r="C211" s="53"/>
      <c r="D211" s="17">
        <f>[1]Monthly!CG226</f>
        <v>224</v>
      </c>
      <c r="E211" s="45">
        <f>[1]Fiscal!H226</f>
        <v>2526</v>
      </c>
      <c r="F211" s="17">
        <f>[1]Monthly!BU226</f>
        <v>0</v>
      </c>
      <c r="G211" s="17">
        <f>[1]Monthly!BI226</f>
        <v>0</v>
      </c>
      <c r="H211" s="91"/>
    </row>
    <row r="212" spans="1:8" x14ac:dyDescent="0.25">
      <c r="A212" s="41"/>
      <c r="B212" s="46"/>
      <c r="C212" s="47" t="s">
        <v>26</v>
      </c>
      <c r="D212" s="24">
        <f>SUM(D209:D211)</f>
        <v>224</v>
      </c>
      <c r="E212" s="24">
        <f>SUM(E209:E211)</f>
        <v>2557</v>
      </c>
      <c r="F212" s="24">
        <f>SUM(F209:F211)</f>
        <v>0</v>
      </c>
      <c r="G212" s="24">
        <f>SUM(G209:G211)</f>
        <v>0</v>
      </c>
      <c r="H212" s="91"/>
    </row>
    <row r="213" spans="1:8" x14ac:dyDescent="0.25">
      <c r="A213" s="4"/>
      <c r="B213" s="4"/>
      <c r="C213" s="11"/>
      <c r="D213" s="31"/>
      <c r="E213" s="31"/>
      <c r="F213" s="31"/>
      <c r="G213" s="31"/>
      <c r="H213" s="12"/>
    </row>
    <row r="214" spans="1:8" x14ac:dyDescent="0.25">
      <c r="A214" s="2" t="s">
        <v>160</v>
      </c>
      <c r="B214" s="4"/>
      <c r="C214" s="11"/>
      <c r="D214" s="31"/>
      <c r="E214" s="31"/>
      <c r="F214" s="31"/>
      <c r="G214" s="31"/>
      <c r="H214" s="12"/>
    </row>
    <row r="215" spans="1:8" x14ac:dyDescent="0.25">
      <c r="A215" s="14" t="s">
        <v>161</v>
      </c>
      <c r="B215" s="15"/>
      <c r="C215" s="16"/>
      <c r="D215" s="17">
        <f>[1]Monthly!CG229</f>
        <v>57</v>
      </c>
      <c r="E215" s="45">
        <f>[1]Fiscal!H229</f>
        <v>475</v>
      </c>
      <c r="F215" s="17">
        <f>[1]Monthly!BU229</f>
        <v>0</v>
      </c>
      <c r="G215" s="17">
        <f>[1]Monthly!BI229</f>
        <v>0</v>
      </c>
      <c r="H215" s="19"/>
    </row>
    <row r="216" spans="1:8" x14ac:dyDescent="0.25">
      <c r="A216" s="41" t="s">
        <v>162</v>
      </c>
      <c r="B216" s="46"/>
      <c r="C216" s="53"/>
      <c r="D216" s="17">
        <f>[1]Monthly!CG230</f>
        <v>198</v>
      </c>
      <c r="E216" s="45">
        <f>[1]Fiscal!H230</f>
        <v>1613</v>
      </c>
      <c r="F216" s="17">
        <f>[1]Monthly!BU230</f>
        <v>0</v>
      </c>
      <c r="G216" s="17">
        <f>[1]Monthly!BI230</f>
        <v>0</v>
      </c>
      <c r="H216" s="19"/>
    </row>
    <row r="217" spans="1:8" x14ac:dyDescent="0.25">
      <c r="A217" s="4"/>
      <c r="B217" s="4"/>
      <c r="C217" s="11"/>
      <c r="D217" s="31"/>
      <c r="E217" s="31"/>
      <c r="F217" s="31"/>
      <c r="G217" s="31"/>
      <c r="H217" s="12"/>
    </row>
    <row r="218" spans="1:8" x14ac:dyDescent="0.25">
      <c r="A218" s="2" t="s">
        <v>163</v>
      </c>
      <c r="B218" s="4"/>
      <c r="C218" s="11"/>
      <c r="D218" s="31"/>
      <c r="E218" s="31"/>
      <c r="F218" s="31"/>
      <c r="G218" s="31"/>
      <c r="H218" s="12"/>
    </row>
    <row r="219" spans="1:8" x14ac:dyDescent="0.25">
      <c r="A219" s="14" t="s">
        <v>164</v>
      </c>
      <c r="B219" s="15"/>
      <c r="C219" s="16"/>
      <c r="D219" s="17">
        <f>[1]Monthly!CG233</f>
        <v>23274</v>
      </c>
      <c r="E219" s="45">
        <f>[1]Fiscal!H233</f>
        <v>184575</v>
      </c>
      <c r="F219" s="17">
        <f>[1]Monthly!BU233</f>
        <v>4532</v>
      </c>
      <c r="G219" s="17">
        <f>[1]Monthly!BI233</f>
        <v>2720</v>
      </c>
      <c r="H219" s="19">
        <f t="shared" ref="H219:H227" si="10">(+D219-G219)/G219</f>
        <v>7.5566176470588236</v>
      </c>
    </row>
    <row r="220" spans="1:8" x14ac:dyDescent="0.25">
      <c r="A220" s="41" t="s">
        <v>165</v>
      </c>
      <c r="B220" s="46"/>
      <c r="C220" s="53"/>
      <c r="D220" s="17">
        <f>[1]Monthly!CG234</f>
        <v>148</v>
      </c>
      <c r="E220" s="45">
        <f>[1]Fiscal!H234</f>
        <v>1885</v>
      </c>
      <c r="F220" s="17">
        <f>[1]Monthly!BU234</f>
        <v>29</v>
      </c>
      <c r="G220" s="17">
        <f>[1]Monthly!BI234</f>
        <v>79</v>
      </c>
      <c r="H220" s="19">
        <f t="shared" si="10"/>
        <v>0.87341772151898733</v>
      </c>
    </row>
    <row r="221" spans="1:8" x14ac:dyDescent="0.25">
      <c r="A221" s="41" t="s">
        <v>166</v>
      </c>
      <c r="B221" s="46"/>
      <c r="C221" s="53"/>
      <c r="D221" s="17">
        <f>[1]Monthly!CG235</f>
        <v>1309</v>
      </c>
      <c r="E221" s="45">
        <f>[1]Fiscal!H235</f>
        <v>10446</v>
      </c>
      <c r="F221" s="17">
        <f>[1]Monthly!BU235</f>
        <v>1341</v>
      </c>
      <c r="G221" s="17">
        <f>[1]Monthly!BI235</f>
        <v>581</v>
      </c>
      <c r="H221" s="19">
        <f t="shared" si="10"/>
        <v>1.2530120481927711</v>
      </c>
    </row>
    <row r="222" spans="1:8" x14ac:dyDescent="0.25">
      <c r="A222" s="41" t="s">
        <v>167</v>
      </c>
      <c r="B222" s="46"/>
      <c r="C222" s="53"/>
      <c r="D222" s="17">
        <f>[1]Monthly!CG236</f>
        <v>311</v>
      </c>
      <c r="E222" s="45">
        <f>[1]Fiscal!H236</f>
        <v>2945</v>
      </c>
      <c r="F222" s="17">
        <f>[1]Monthly!BU236</f>
        <v>174</v>
      </c>
      <c r="G222" s="17">
        <f>[1]Monthly!BI236</f>
        <v>18</v>
      </c>
      <c r="H222" s="19">
        <f t="shared" si="10"/>
        <v>16.277777777777779</v>
      </c>
    </row>
    <row r="223" spans="1:8" x14ac:dyDescent="0.25">
      <c r="A223" s="41" t="s">
        <v>168</v>
      </c>
      <c r="B223" s="46"/>
      <c r="C223" s="53"/>
      <c r="D223" s="17">
        <f>[1]Monthly!CG237</f>
        <v>0</v>
      </c>
      <c r="E223" s="45">
        <f>[1]Fiscal!H237</f>
        <v>0</v>
      </c>
      <c r="F223" s="17">
        <f>[1]Monthly!BU237</f>
        <v>0</v>
      </c>
      <c r="G223" s="17">
        <f>[1]Monthly!BI237</f>
        <v>0</v>
      </c>
      <c r="H223" s="19"/>
    </row>
    <row r="224" spans="1:8" x14ac:dyDescent="0.25">
      <c r="A224" s="41" t="s">
        <v>169</v>
      </c>
      <c r="B224" s="46"/>
      <c r="C224" s="53"/>
      <c r="D224" s="17">
        <f>[1]Monthly!CG238</f>
        <v>87</v>
      </c>
      <c r="E224" s="45">
        <f>[1]Fiscal!H238</f>
        <v>922</v>
      </c>
      <c r="F224" s="17">
        <f>[1]Monthly!BU238</f>
        <v>42</v>
      </c>
      <c r="G224" s="17">
        <f>[1]Monthly!BI238</f>
        <v>0</v>
      </c>
      <c r="H224" s="19"/>
    </row>
    <row r="225" spans="1:8" x14ac:dyDescent="0.25">
      <c r="A225" s="41" t="s">
        <v>170</v>
      </c>
      <c r="B225" s="46"/>
      <c r="C225" s="53"/>
      <c r="D225" s="17">
        <f>[1]Monthly!CG239</f>
        <v>242</v>
      </c>
      <c r="E225" s="45">
        <f>[1]Fiscal!H239</f>
        <v>2551</v>
      </c>
      <c r="F225" s="17">
        <f>[1]Monthly!BU239</f>
        <v>145</v>
      </c>
      <c r="G225" s="17">
        <f>[1]Monthly!BI239</f>
        <v>0</v>
      </c>
      <c r="H225" s="19"/>
    </row>
    <row r="226" spans="1:8" hidden="1" x14ac:dyDescent="0.25">
      <c r="A226" s="21" t="s">
        <v>171</v>
      </c>
      <c r="B226" s="34"/>
      <c r="C226" s="35"/>
      <c r="D226" s="17">
        <f>[1]Monthly!CG240</f>
        <v>0</v>
      </c>
      <c r="E226" s="17">
        <f>[1]Fiscal!C240</f>
        <v>0</v>
      </c>
      <c r="F226" s="17">
        <f>[1]Monthly!BUI240</f>
        <v>0</v>
      </c>
      <c r="G226" s="17">
        <f>[1]Monthly!BIJ240</f>
        <v>0</v>
      </c>
      <c r="H226" s="19" t="e">
        <f t="shared" si="10"/>
        <v>#DIV/0!</v>
      </c>
    </row>
    <row r="227" spans="1:8" x14ac:dyDescent="0.25">
      <c r="A227" s="41" t="s">
        <v>172</v>
      </c>
      <c r="B227" s="46"/>
      <c r="C227" s="53"/>
      <c r="D227" s="17">
        <f>[1]Monthly!CG241</f>
        <v>696</v>
      </c>
      <c r="E227" s="45">
        <f>[1]Fiscal!H241</f>
        <v>8533</v>
      </c>
      <c r="F227" s="17">
        <f>[1]Monthly!BU241</f>
        <v>492</v>
      </c>
      <c r="G227" s="17">
        <f>[1]Monthly!BI241</f>
        <v>565</v>
      </c>
      <c r="H227" s="19">
        <f t="shared" si="10"/>
        <v>0.23185840707964603</v>
      </c>
    </row>
    <row r="228" spans="1:8" x14ac:dyDescent="0.25">
      <c r="A228" s="4"/>
      <c r="B228" s="4"/>
      <c r="C228" s="11"/>
      <c r="D228" s="31"/>
      <c r="E228" s="31"/>
      <c r="F228" s="31"/>
      <c r="G228" s="31"/>
      <c r="H228" s="12"/>
    </row>
    <row r="229" spans="1:8" x14ac:dyDescent="0.25">
      <c r="A229" s="2" t="s">
        <v>173</v>
      </c>
      <c r="B229" s="4"/>
      <c r="C229" s="11"/>
      <c r="D229" s="31"/>
      <c r="E229" s="31"/>
      <c r="F229" s="31"/>
      <c r="G229" s="31"/>
      <c r="H229" s="12"/>
    </row>
    <row r="230" spans="1:8" x14ac:dyDescent="0.25">
      <c r="A230" s="14" t="s">
        <v>72</v>
      </c>
      <c r="B230" s="15"/>
      <c r="C230" s="16"/>
      <c r="D230" s="17">
        <f>[1]Monthly!CG244</f>
        <v>406</v>
      </c>
      <c r="E230" s="45">
        <f>[1]Fiscal!H244</f>
        <v>7938</v>
      </c>
      <c r="F230" s="17">
        <f>[1]Monthly!BU244</f>
        <v>1001</v>
      </c>
      <c r="G230" s="17">
        <f>[1]Monthly!BI244</f>
        <v>93</v>
      </c>
      <c r="H230" s="19">
        <f t="shared" ref="H230:H238" si="11">(+D230-G230)/G230</f>
        <v>3.3655913978494625</v>
      </c>
    </row>
    <row r="231" spans="1:8" x14ac:dyDescent="0.25">
      <c r="A231" s="41" t="s">
        <v>73</v>
      </c>
      <c r="B231" s="46"/>
      <c r="C231" s="53"/>
      <c r="D231" s="17">
        <f>[1]Monthly!CG245</f>
        <v>0</v>
      </c>
      <c r="E231" s="45">
        <f>[1]Fiscal!H245</f>
        <v>4</v>
      </c>
      <c r="F231" s="17">
        <f>[1]Monthly!BU245</f>
        <v>0</v>
      </c>
      <c r="G231" s="17">
        <f>[1]Monthly!BI245</f>
        <v>0</v>
      </c>
      <c r="H231" s="19"/>
    </row>
    <row r="232" spans="1:8" x14ac:dyDescent="0.25">
      <c r="A232" s="41" t="s">
        <v>74</v>
      </c>
      <c r="B232" s="46"/>
      <c r="C232" s="53"/>
      <c r="D232" s="17">
        <f>[1]Monthly!CG246</f>
        <v>19</v>
      </c>
      <c r="E232" s="45">
        <f>[1]Fiscal!H246</f>
        <v>25</v>
      </c>
      <c r="F232" s="17">
        <f>[1]Monthly!BU246</f>
        <v>2</v>
      </c>
      <c r="G232" s="17">
        <f>[1]Monthly!BI246</f>
        <v>2</v>
      </c>
      <c r="H232" s="19">
        <f t="shared" si="11"/>
        <v>8.5</v>
      </c>
    </row>
    <row r="233" spans="1:8" x14ac:dyDescent="0.25">
      <c r="A233" s="41" t="s">
        <v>75</v>
      </c>
      <c r="B233" s="46"/>
      <c r="C233" s="53"/>
      <c r="D233" s="17">
        <f>[1]Monthly!CG247</f>
        <v>0</v>
      </c>
      <c r="E233" s="45">
        <f>[1]Fiscal!H247</f>
        <v>157</v>
      </c>
      <c r="F233" s="17">
        <f>[1]Monthly!BU247</f>
        <v>1</v>
      </c>
      <c r="G233" s="17">
        <f>[1]Monthly!BI247</f>
        <v>0</v>
      </c>
      <c r="H233" s="19"/>
    </row>
    <row r="234" spans="1:8" x14ac:dyDescent="0.25">
      <c r="A234" s="41" t="s">
        <v>76</v>
      </c>
      <c r="B234" s="46"/>
      <c r="C234" s="53"/>
      <c r="D234" s="17">
        <f>[1]Monthly!CG248</f>
        <v>4</v>
      </c>
      <c r="E234" s="45">
        <f>[1]Fiscal!H248</f>
        <v>28</v>
      </c>
      <c r="F234" s="17">
        <f>[1]Monthly!BU248</f>
        <v>0</v>
      </c>
      <c r="G234" s="17">
        <f>[1]Monthly!BI248</f>
        <v>0</v>
      </c>
      <c r="H234" s="19"/>
    </row>
    <row r="235" spans="1:8" x14ac:dyDescent="0.25">
      <c r="A235" s="41" t="s">
        <v>77</v>
      </c>
      <c r="B235" s="46"/>
      <c r="C235" s="53"/>
      <c r="D235" s="17">
        <f>[1]Monthly!CG249</f>
        <v>3</v>
      </c>
      <c r="E235" s="45">
        <f>[1]Fiscal!H249</f>
        <v>40</v>
      </c>
      <c r="F235" s="17">
        <f>[1]Monthly!BU249</f>
        <v>2</v>
      </c>
      <c r="G235" s="17">
        <f>[1]Monthly!BI249</f>
        <v>0</v>
      </c>
      <c r="H235" s="19"/>
    </row>
    <row r="236" spans="1:8" x14ac:dyDescent="0.25">
      <c r="A236" s="41" t="s">
        <v>78</v>
      </c>
      <c r="B236" s="46"/>
      <c r="C236" s="53"/>
      <c r="D236" s="17">
        <f>[1]Monthly!CG250</f>
        <v>0</v>
      </c>
      <c r="E236" s="45">
        <f>[1]Fiscal!H250</f>
        <v>22</v>
      </c>
      <c r="F236" s="17">
        <f>[1]Monthly!BU250</f>
        <v>1</v>
      </c>
      <c r="G236" s="17">
        <f>[1]Monthly!BI250</f>
        <v>2</v>
      </c>
      <c r="H236" s="19">
        <f t="shared" si="11"/>
        <v>-1</v>
      </c>
    </row>
    <row r="237" spans="1:8" x14ac:dyDescent="0.25">
      <c r="A237" s="41" t="s">
        <v>79</v>
      </c>
      <c r="B237" s="46"/>
      <c r="C237" s="53"/>
      <c r="D237" s="17">
        <f>[1]Monthly!CG251</f>
        <v>0</v>
      </c>
      <c r="E237" s="45">
        <f>[1]Fiscal!H251</f>
        <v>0</v>
      </c>
      <c r="F237" s="17">
        <f>[1]Monthly!BU251</f>
        <v>0</v>
      </c>
      <c r="G237" s="17">
        <f>[1]Monthly!BI251</f>
        <v>0</v>
      </c>
      <c r="H237" s="19"/>
    </row>
    <row r="238" spans="1:8" x14ac:dyDescent="0.25">
      <c r="A238" s="41"/>
      <c r="B238" s="42"/>
      <c r="C238" s="92" t="s">
        <v>26</v>
      </c>
      <c r="D238" s="24">
        <f>SUM(D230:D237)</f>
        <v>432</v>
      </c>
      <c r="E238" s="24">
        <f>SUM(E230:E237)</f>
        <v>8214</v>
      </c>
      <c r="F238" s="24">
        <f>SUM(F230:F237)</f>
        <v>1007</v>
      </c>
      <c r="G238" s="24">
        <f>SUM(G230:G237)</f>
        <v>97</v>
      </c>
      <c r="H238" s="19">
        <f t="shared" si="11"/>
        <v>3.4536082474226806</v>
      </c>
    </row>
    <row r="239" spans="1:8" x14ac:dyDescent="0.25">
      <c r="A239" s="4"/>
      <c r="B239" s="4"/>
      <c r="C239" s="11"/>
      <c r="D239" s="31"/>
      <c r="E239" s="31"/>
      <c r="F239" s="31"/>
      <c r="G239" s="31"/>
      <c r="H239" s="48"/>
    </row>
    <row r="240" spans="1:8" x14ac:dyDescent="0.25">
      <c r="A240" s="2" t="s">
        <v>174</v>
      </c>
      <c r="B240" s="4"/>
      <c r="C240" s="11"/>
      <c r="D240" s="31"/>
      <c r="E240" s="31"/>
      <c r="F240" s="31"/>
      <c r="G240" s="31"/>
      <c r="H240" s="12"/>
    </row>
    <row r="241" spans="1:8" x14ac:dyDescent="0.25">
      <c r="A241" s="14" t="s">
        <v>175</v>
      </c>
      <c r="B241" s="15"/>
      <c r="C241" s="16"/>
      <c r="D241" s="93">
        <f>[1]Monthly!CG256</f>
        <v>780.14</v>
      </c>
      <c r="E241" s="45">
        <f>[1]Fiscal!H256</f>
        <v>9475.57</v>
      </c>
      <c r="F241" s="93">
        <f>[1]Monthly!BU256</f>
        <v>220.85</v>
      </c>
      <c r="G241" s="93">
        <f>[1]Monthly!BI256</f>
        <v>84.3</v>
      </c>
      <c r="H241" s="19">
        <f t="shared" ref="H241:H252" si="12">(+D241-G241)/G241</f>
        <v>8.2543297746144724</v>
      </c>
    </row>
    <row r="242" spans="1:8" x14ac:dyDescent="0.25">
      <c r="A242" s="41" t="s">
        <v>176</v>
      </c>
      <c r="B242" s="46"/>
      <c r="C242" s="53"/>
      <c r="D242" s="93">
        <f>[1]Monthly!CG257</f>
        <v>731.56</v>
      </c>
      <c r="E242" s="45">
        <f>[1]Fiscal!H257</f>
        <v>7289.0999999999985</v>
      </c>
      <c r="F242" s="93">
        <f>[1]Monthly!BU257</f>
        <v>534.6</v>
      </c>
      <c r="G242" s="93">
        <f>[1]Monthly!BI257</f>
        <v>19.989999999999998</v>
      </c>
      <c r="H242" s="19">
        <f t="shared" si="12"/>
        <v>35.596298149074535</v>
      </c>
    </row>
    <row r="243" spans="1:8" x14ac:dyDescent="0.25">
      <c r="A243" s="41" t="s">
        <v>177</v>
      </c>
      <c r="B243" s="46"/>
      <c r="C243" s="53"/>
      <c r="D243" s="93">
        <f>[1]Monthly!CG258</f>
        <v>21</v>
      </c>
      <c r="E243" s="45">
        <f>[1]Fiscal!H258</f>
        <v>391.58000000000004</v>
      </c>
      <c r="F243" s="93">
        <f>[1]Monthly!BU258</f>
        <v>31</v>
      </c>
      <c r="G243" s="93">
        <f>[1]Monthly!BI258</f>
        <v>0</v>
      </c>
      <c r="H243" s="19"/>
    </row>
    <row r="244" spans="1:8" x14ac:dyDescent="0.25">
      <c r="A244" s="41" t="s">
        <v>178</v>
      </c>
      <c r="B244" s="46"/>
      <c r="C244" s="53"/>
      <c r="D244" s="93">
        <f>[1]Monthly!CG259</f>
        <v>0</v>
      </c>
      <c r="E244" s="45">
        <f>[1]Fiscal!H259</f>
        <v>1.75</v>
      </c>
      <c r="F244" s="93">
        <f>[1]Monthly!BU259</f>
        <v>6</v>
      </c>
      <c r="G244" s="93">
        <f>[1]Monthly!BI259</f>
        <v>0</v>
      </c>
      <c r="H244" s="19"/>
    </row>
    <row r="245" spans="1:8" hidden="1" x14ac:dyDescent="0.25">
      <c r="A245" s="41" t="s">
        <v>179</v>
      </c>
      <c r="B245" s="46"/>
      <c r="C245" s="53"/>
      <c r="D245" s="93">
        <f>[1]Monthly!CG260</f>
        <v>0</v>
      </c>
      <c r="E245" s="45">
        <f>[1]Fiscal!H260</f>
        <v>0</v>
      </c>
      <c r="F245" s="93">
        <f>[1]Monthly!BU260</f>
        <v>0</v>
      </c>
      <c r="G245" s="93">
        <f>[1]Monthly!BI260</f>
        <v>0</v>
      </c>
      <c r="H245" s="19"/>
    </row>
    <row r="246" spans="1:8" x14ac:dyDescent="0.25">
      <c r="A246" s="41" t="s">
        <v>180</v>
      </c>
      <c r="B246" s="46"/>
      <c r="C246" s="53"/>
      <c r="D246" s="93">
        <f>[1]Monthly!CG261</f>
        <v>0</v>
      </c>
      <c r="E246" s="45">
        <f>[1]Fiscal!H261</f>
        <v>0</v>
      </c>
      <c r="F246" s="93">
        <f>[1]Monthly!BU261</f>
        <v>0</v>
      </c>
      <c r="G246" s="93">
        <f>[1]Monthly!BI261</f>
        <v>0</v>
      </c>
      <c r="H246" s="19"/>
    </row>
    <row r="247" spans="1:8" hidden="1" x14ac:dyDescent="0.25">
      <c r="A247" s="41" t="s">
        <v>181</v>
      </c>
      <c r="B247" s="46"/>
      <c r="C247" s="53"/>
      <c r="D247" s="93">
        <f>[1]Monthly!CG262</f>
        <v>0</v>
      </c>
      <c r="E247" s="45">
        <f>[1]Fiscal!H262</f>
        <v>0</v>
      </c>
      <c r="F247" s="93">
        <f>[1]Monthly!BU262</f>
        <v>0</v>
      </c>
      <c r="G247" s="93">
        <f>[1]Monthly!BI262</f>
        <v>0</v>
      </c>
      <c r="H247" s="19"/>
    </row>
    <row r="248" spans="1:8" hidden="1" x14ac:dyDescent="0.25">
      <c r="A248" s="41" t="s">
        <v>182</v>
      </c>
      <c r="B248" s="46"/>
      <c r="C248" s="53"/>
      <c r="D248" s="93">
        <f>[1]Monthly!CG263</f>
        <v>0</v>
      </c>
      <c r="E248" s="45">
        <f>[1]Fiscal!H263</f>
        <v>0</v>
      </c>
      <c r="F248" s="93">
        <f>[1]Monthly!BU263</f>
        <v>4</v>
      </c>
      <c r="G248" s="93">
        <f>[1]Monthly!BI263</f>
        <v>0</v>
      </c>
      <c r="H248" s="19"/>
    </row>
    <row r="249" spans="1:8" x14ac:dyDescent="0.25">
      <c r="A249" s="41" t="s">
        <v>183</v>
      </c>
      <c r="B249" s="46"/>
      <c r="C249" s="53"/>
      <c r="D249" s="93">
        <f>[1]Monthly!CG264</f>
        <v>2345</v>
      </c>
      <c r="E249" s="45">
        <f>[1]Fiscal!H264</f>
        <v>23415</v>
      </c>
      <c r="F249" s="93">
        <f>[1]Monthly!BU264</f>
        <v>525</v>
      </c>
      <c r="G249" s="93">
        <f>[1]Monthly!BI264</f>
        <v>0</v>
      </c>
      <c r="H249" s="19"/>
    </row>
    <row r="250" spans="1:8" hidden="1" x14ac:dyDescent="0.25">
      <c r="A250" s="51" t="s">
        <v>184</v>
      </c>
      <c r="B250" s="46"/>
      <c r="C250" s="53"/>
      <c r="D250" s="93">
        <f>[1]Monthly!CG265</f>
        <v>0</v>
      </c>
      <c r="E250" s="45">
        <f>[1]Fiscal!H265</f>
        <v>0</v>
      </c>
      <c r="F250" s="93">
        <f>[1]Monthly!BU265</f>
        <v>0</v>
      </c>
      <c r="G250" s="93">
        <f>[1]Monthly!BI265</f>
        <v>0</v>
      </c>
      <c r="H250" s="19" t="e">
        <f t="shared" si="12"/>
        <v>#DIV/0!</v>
      </c>
    </row>
    <row r="251" spans="1:8" x14ac:dyDescent="0.25">
      <c r="A251" s="41" t="s">
        <v>185</v>
      </c>
      <c r="B251" s="46"/>
      <c r="C251" s="53"/>
      <c r="D251" s="93">
        <f>[1]Monthly!CG266</f>
        <v>0</v>
      </c>
      <c r="E251" s="45">
        <f>[1]Fiscal!H266</f>
        <v>0</v>
      </c>
      <c r="F251" s="93">
        <f>[1]Monthly!BU266</f>
        <v>10</v>
      </c>
      <c r="G251" s="93">
        <f>[1]Monthly!BI266</f>
        <v>20</v>
      </c>
      <c r="H251" s="19">
        <f t="shared" si="12"/>
        <v>-1</v>
      </c>
    </row>
    <row r="252" spans="1:8" x14ac:dyDescent="0.25">
      <c r="A252" s="41"/>
      <c r="B252" s="42"/>
      <c r="C252" s="92" t="s">
        <v>26</v>
      </c>
      <c r="D252" s="94">
        <f>SUM(D241:D251)</f>
        <v>3877.7</v>
      </c>
      <c r="E252" s="94">
        <f>SUM(E241:E251)</f>
        <v>40573</v>
      </c>
      <c r="F252" s="94">
        <f>SUM(F241:F251)</f>
        <v>1331.45</v>
      </c>
      <c r="G252" s="94">
        <f>SUM(G241:G251)</f>
        <v>124.28999999999999</v>
      </c>
      <c r="H252" s="19">
        <f t="shared" si="12"/>
        <v>30.198809236463113</v>
      </c>
    </row>
    <row r="253" spans="1:8" x14ac:dyDescent="0.25">
      <c r="A253" s="43"/>
      <c r="B253" s="43"/>
      <c r="C253" s="43"/>
      <c r="D253" s="43"/>
      <c r="E253" s="43"/>
      <c r="F253" s="43"/>
      <c r="G253" s="43"/>
      <c r="H253" s="43"/>
    </row>
    <row r="254" spans="1:8" x14ac:dyDescent="0.25">
      <c r="A254" s="43"/>
      <c r="B254" s="43"/>
      <c r="C254" s="43"/>
      <c r="D254" s="43"/>
      <c r="E254" s="43"/>
      <c r="F254" s="43"/>
      <c r="G254" s="43"/>
      <c r="H254" s="43"/>
    </row>
    <row r="255" spans="1:8" x14ac:dyDescent="0.25">
      <c r="A255" s="87" t="s">
        <v>186</v>
      </c>
      <c r="B255" s="87"/>
      <c r="C255" s="69"/>
      <c r="D255" s="93">
        <f>[1]Monthly!CG269</f>
        <v>8160.75</v>
      </c>
      <c r="E255" s="93">
        <f>[1]Fiscal!H269</f>
        <v>44225.58</v>
      </c>
      <c r="F255" s="93">
        <f>[1]Monthly!BU269</f>
        <v>2289.8200000000002</v>
      </c>
      <c r="G255" s="93">
        <f>[1]Monthly!BI269</f>
        <v>30.88</v>
      </c>
      <c r="H255" s="19">
        <f>(+D255-G255)/G255</f>
        <v>263.27299222797927</v>
      </c>
    </row>
    <row r="256" spans="1:8" x14ac:dyDescent="0.25">
      <c r="A256" s="87" t="s">
        <v>187</v>
      </c>
      <c r="B256" s="87"/>
      <c r="C256" s="69"/>
      <c r="D256" s="93">
        <f>[1]Monthly!CG270</f>
        <v>3500</v>
      </c>
      <c r="E256" s="93">
        <f>[1]Fiscal!H270</f>
        <v>5000</v>
      </c>
      <c r="F256" s="93">
        <f>[1]Monthly!BU270</f>
        <v>0</v>
      </c>
      <c r="G256" s="93">
        <f>[1]Monthly!BI270</f>
        <v>0</v>
      </c>
      <c r="H256" s="19"/>
    </row>
    <row r="257" spans="8:8" x14ac:dyDescent="0.25">
      <c r="H257" s="95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22</vt:lpstr>
      <vt:lpstr>'May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2022-06-16T20:54:51Z</dcterms:created>
  <dcterms:modified xsi:type="dcterms:W3CDTF">2022-06-16T20:55:41Z</dcterms:modified>
</cp:coreProperties>
</file>