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2300"/>
  </bookViews>
  <sheets>
    <sheet name="June 22" sheetId="1" r:id="rId1"/>
  </sheets>
  <externalReferences>
    <externalReference r:id="rId2"/>
  </externalReferences>
  <definedNames>
    <definedName name="_xlnm.Print_Area" localSheetId="0">'June 22'!$A$1:$H$242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3" i="1" l="1"/>
  <c r="F243" i="1"/>
  <c r="E243" i="1"/>
  <c r="D243" i="1"/>
  <c r="G242" i="1"/>
  <c r="F242" i="1"/>
  <c r="E242" i="1"/>
  <c r="D242" i="1"/>
  <c r="H242" i="1" s="1"/>
  <c r="G238" i="1"/>
  <c r="F238" i="1"/>
  <c r="E238" i="1"/>
  <c r="D238" i="1"/>
  <c r="G237" i="1"/>
  <c r="F237" i="1"/>
  <c r="E237" i="1"/>
  <c r="D237" i="1"/>
  <c r="H237" i="1" s="1"/>
  <c r="G236" i="1"/>
  <c r="F236" i="1"/>
  <c r="E236" i="1"/>
  <c r="D236" i="1"/>
  <c r="G235" i="1"/>
  <c r="F235" i="1"/>
  <c r="E235" i="1"/>
  <c r="D235" i="1"/>
  <c r="G234" i="1"/>
  <c r="F234" i="1"/>
  <c r="E234" i="1"/>
  <c r="D234" i="1"/>
  <c r="G233" i="1"/>
  <c r="F233" i="1"/>
  <c r="E233" i="1"/>
  <c r="D233" i="1"/>
  <c r="G232" i="1"/>
  <c r="F232" i="1"/>
  <c r="E232" i="1"/>
  <c r="D232" i="1"/>
  <c r="G231" i="1"/>
  <c r="F231" i="1"/>
  <c r="E231" i="1"/>
  <c r="D231" i="1"/>
  <c r="G230" i="1"/>
  <c r="F230" i="1"/>
  <c r="E230" i="1"/>
  <c r="D230" i="1"/>
  <c r="G229" i="1"/>
  <c r="H229" i="1" s="1"/>
  <c r="F229" i="1"/>
  <c r="E229" i="1"/>
  <c r="D229" i="1"/>
  <c r="G228" i="1"/>
  <c r="F228" i="1"/>
  <c r="E228" i="1"/>
  <c r="E239" i="1" s="1"/>
  <c r="D228" i="1"/>
  <c r="D239" i="1" s="1"/>
  <c r="G224" i="1"/>
  <c r="F224" i="1"/>
  <c r="E224" i="1"/>
  <c r="D224" i="1"/>
  <c r="G223" i="1"/>
  <c r="F223" i="1"/>
  <c r="E223" i="1"/>
  <c r="D223" i="1"/>
  <c r="G222" i="1"/>
  <c r="F222" i="1"/>
  <c r="E222" i="1"/>
  <c r="D222" i="1"/>
  <c r="G221" i="1"/>
  <c r="F221" i="1"/>
  <c r="E221" i="1"/>
  <c r="D221" i="1"/>
  <c r="G220" i="1"/>
  <c r="F220" i="1"/>
  <c r="E220" i="1"/>
  <c r="D220" i="1"/>
  <c r="G219" i="1"/>
  <c r="F219" i="1"/>
  <c r="E219" i="1"/>
  <c r="D219" i="1"/>
  <c r="G218" i="1"/>
  <c r="F218" i="1"/>
  <c r="E218" i="1"/>
  <c r="D218" i="1"/>
  <c r="G217" i="1"/>
  <c r="F217" i="1"/>
  <c r="E217" i="1"/>
  <c r="E225" i="1" s="1"/>
  <c r="D217" i="1"/>
  <c r="D225" i="1" s="1"/>
  <c r="G214" i="1"/>
  <c r="H214" i="1" s="1"/>
  <c r="F214" i="1"/>
  <c r="E214" i="1"/>
  <c r="D214" i="1"/>
  <c r="G213" i="1"/>
  <c r="F213" i="1"/>
  <c r="E213" i="1"/>
  <c r="D213" i="1"/>
  <c r="H213" i="1" s="1"/>
  <c r="G212" i="1"/>
  <c r="F212" i="1"/>
  <c r="E212" i="1"/>
  <c r="D212" i="1"/>
  <c r="G211" i="1"/>
  <c r="F211" i="1"/>
  <c r="E211" i="1"/>
  <c r="D211" i="1"/>
  <c r="G210" i="1"/>
  <c r="F210" i="1"/>
  <c r="E210" i="1"/>
  <c r="D210" i="1"/>
  <c r="H210" i="1" s="1"/>
  <c r="G209" i="1"/>
  <c r="F209" i="1"/>
  <c r="E209" i="1"/>
  <c r="D209" i="1"/>
  <c r="G208" i="1"/>
  <c r="F208" i="1"/>
  <c r="E208" i="1"/>
  <c r="D208" i="1"/>
  <c r="H208" i="1" s="1"/>
  <c r="G207" i="1"/>
  <c r="F207" i="1"/>
  <c r="E207" i="1"/>
  <c r="D207" i="1"/>
  <c r="G206" i="1"/>
  <c r="F206" i="1"/>
  <c r="E206" i="1"/>
  <c r="D206" i="1"/>
  <c r="H206" i="1" s="1"/>
  <c r="G203" i="1"/>
  <c r="F203" i="1"/>
  <c r="E203" i="1"/>
  <c r="D203" i="1"/>
  <c r="G202" i="1"/>
  <c r="F202" i="1"/>
  <c r="E202" i="1"/>
  <c r="D202" i="1"/>
  <c r="G198" i="1"/>
  <c r="F198" i="1"/>
  <c r="E198" i="1"/>
  <c r="D198" i="1"/>
  <c r="G197" i="1"/>
  <c r="F197" i="1"/>
  <c r="E197" i="1"/>
  <c r="D197" i="1"/>
  <c r="D199" i="1" s="1"/>
  <c r="G196" i="1"/>
  <c r="G199" i="1" s="1"/>
  <c r="F196" i="1"/>
  <c r="E196" i="1"/>
  <c r="D196" i="1"/>
  <c r="G192" i="1"/>
  <c r="F192" i="1"/>
  <c r="E192" i="1"/>
  <c r="D192" i="1"/>
  <c r="C192" i="1"/>
  <c r="B192" i="1"/>
  <c r="G191" i="1"/>
  <c r="F191" i="1"/>
  <c r="E191" i="1"/>
  <c r="D191" i="1"/>
  <c r="C191" i="1"/>
  <c r="H191" i="1" s="1"/>
  <c r="B191" i="1"/>
  <c r="G190" i="1"/>
  <c r="F190" i="1"/>
  <c r="E190" i="1"/>
  <c r="D190" i="1"/>
  <c r="C190" i="1"/>
  <c r="B190" i="1"/>
  <c r="G189" i="1"/>
  <c r="F189" i="1"/>
  <c r="E189" i="1"/>
  <c r="D189" i="1"/>
  <c r="C189" i="1"/>
  <c r="B189" i="1"/>
  <c r="G184" i="1"/>
  <c r="F184" i="1"/>
  <c r="D184" i="1"/>
  <c r="C184" i="1"/>
  <c r="G183" i="1"/>
  <c r="H183" i="1" s="1"/>
  <c r="F183" i="1"/>
  <c r="D183" i="1"/>
  <c r="C183" i="1"/>
  <c r="G182" i="1"/>
  <c r="F182" i="1"/>
  <c r="D182" i="1"/>
  <c r="C182" i="1"/>
  <c r="G181" i="1"/>
  <c r="F181" i="1"/>
  <c r="D181" i="1"/>
  <c r="C181" i="1"/>
  <c r="G180" i="1"/>
  <c r="F180" i="1"/>
  <c r="D180" i="1"/>
  <c r="C180" i="1"/>
  <c r="G179" i="1"/>
  <c r="G185" i="1" s="1"/>
  <c r="F179" i="1"/>
  <c r="D179" i="1"/>
  <c r="C179" i="1"/>
  <c r="G178" i="1"/>
  <c r="F178" i="1"/>
  <c r="D178" i="1"/>
  <c r="C178" i="1"/>
  <c r="H177" i="1"/>
  <c r="G177" i="1"/>
  <c r="F177" i="1"/>
  <c r="F185" i="1" s="1"/>
  <c r="D177" i="1"/>
  <c r="C177" i="1"/>
  <c r="G173" i="1"/>
  <c r="F173" i="1"/>
  <c r="D173" i="1"/>
  <c r="C173" i="1"/>
  <c r="G172" i="1"/>
  <c r="F172" i="1"/>
  <c r="D172" i="1"/>
  <c r="C172" i="1"/>
  <c r="G169" i="1"/>
  <c r="F169" i="1"/>
  <c r="E169" i="1"/>
  <c r="D169" i="1"/>
  <c r="C169" i="1"/>
  <c r="B169" i="1"/>
  <c r="G168" i="1"/>
  <c r="F168" i="1"/>
  <c r="E168" i="1"/>
  <c r="D168" i="1"/>
  <c r="C168" i="1"/>
  <c r="B168" i="1"/>
  <c r="G167" i="1"/>
  <c r="F167" i="1"/>
  <c r="E167" i="1"/>
  <c r="D167" i="1"/>
  <c r="C167" i="1"/>
  <c r="B167" i="1"/>
  <c r="G166" i="1"/>
  <c r="F166" i="1"/>
  <c r="E166" i="1"/>
  <c r="D166" i="1"/>
  <c r="C166" i="1"/>
  <c r="B166" i="1"/>
  <c r="G165" i="1"/>
  <c r="F165" i="1"/>
  <c r="E165" i="1"/>
  <c r="D165" i="1"/>
  <c r="C165" i="1"/>
  <c r="B165" i="1"/>
  <c r="G164" i="1"/>
  <c r="F164" i="1"/>
  <c r="E164" i="1"/>
  <c r="D164" i="1"/>
  <c r="C164" i="1"/>
  <c r="B164" i="1"/>
  <c r="G161" i="1"/>
  <c r="F161" i="1"/>
  <c r="E161" i="1"/>
  <c r="D161" i="1"/>
  <c r="C161" i="1"/>
  <c r="H161" i="1" s="1"/>
  <c r="B161" i="1"/>
  <c r="G160" i="1"/>
  <c r="H160" i="1" s="1"/>
  <c r="F160" i="1"/>
  <c r="E160" i="1"/>
  <c r="D160" i="1"/>
  <c r="C160" i="1"/>
  <c r="B160" i="1"/>
  <c r="G159" i="1"/>
  <c r="F159" i="1"/>
  <c r="D159" i="1"/>
  <c r="C159" i="1"/>
  <c r="G158" i="1"/>
  <c r="F158" i="1"/>
  <c r="E158" i="1"/>
  <c r="D158" i="1"/>
  <c r="C158" i="1"/>
  <c r="B158" i="1"/>
  <c r="G157" i="1"/>
  <c r="F157" i="1"/>
  <c r="E157" i="1"/>
  <c r="D157" i="1"/>
  <c r="C157" i="1"/>
  <c r="B157" i="1"/>
  <c r="G156" i="1"/>
  <c r="F156" i="1"/>
  <c r="E156" i="1"/>
  <c r="D156" i="1"/>
  <c r="C156" i="1"/>
  <c r="B156" i="1"/>
  <c r="G155" i="1"/>
  <c r="F155" i="1"/>
  <c r="E155" i="1"/>
  <c r="D155" i="1"/>
  <c r="C155" i="1"/>
  <c r="B155" i="1"/>
  <c r="G149" i="1"/>
  <c r="F149" i="1"/>
  <c r="E149" i="1"/>
  <c r="D149" i="1"/>
  <c r="G148" i="1"/>
  <c r="F148" i="1"/>
  <c r="E148" i="1"/>
  <c r="D148" i="1"/>
  <c r="G147" i="1"/>
  <c r="F147" i="1"/>
  <c r="E147" i="1"/>
  <c r="D147" i="1"/>
  <c r="G146" i="1"/>
  <c r="F146" i="1"/>
  <c r="E146" i="1"/>
  <c r="D146" i="1"/>
  <c r="G145" i="1"/>
  <c r="F145" i="1"/>
  <c r="E145" i="1"/>
  <c r="D145" i="1"/>
  <c r="G144" i="1"/>
  <c r="F144" i="1"/>
  <c r="E144" i="1"/>
  <c r="D144" i="1"/>
  <c r="G143" i="1"/>
  <c r="F143" i="1"/>
  <c r="E143" i="1"/>
  <c r="D143" i="1"/>
  <c r="G142" i="1"/>
  <c r="G150" i="1" s="1"/>
  <c r="F142" i="1"/>
  <c r="F150" i="1" s="1"/>
  <c r="E142" i="1"/>
  <c r="E150" i="1" s="1"/>
  <c r="D142" i="1"/>
  <c r="G139" i="1"/>
  <c r="F139" i="1"/>
  <c r="E139" i="1"/>
  <c r="D139" i="1"/>
  <c r="G138" i="1"/>
  <c r="F138" i="1"/>
  <c r="E138" i="1"/>
  <c r="D138" i="1"/>
  <c r="G135" i="1"/>
  <c r="F135" i="1"/>
  <c r="E135" i="1"/>
  <c r="D135" i="1"/>
  <c r="G134" i="1"/>
  <c r="F134" i="1"/>
  <c r="E134" i="1"/>
  <c r="D134" i="1"/>
  <c r="G133" i="1"/>
  <c r="F133" i="1"/>
  <c r="E133" i="1"/>
  <c r="D133" i="1"/>
  <c r="G129" i="1"/>
  <c r="F129" i="1"/>
  <c r="E129" i="1"/>
  <c r="D129" i="1"/>
  <c r="G128" i="1"/>
  <c r="F128" i="1"/>
  <c r="E128" i="1"/>
  <c r="D128" i="1"/>
  <c r="G127" i="1"/>
  <c r="F127" i="1"/>
  <c r="E127" i="1"/>
  <c r="D127" i="1"/>
  <c r="G126" i="1"/>
  <c r="F126" i="1"/>
  <c r="E126" i="1"/>
  <c r="D126" i="1"/>
  <c r="H126" i="1" s="1"/>
  <c r="G125" i="1"/>
  <c r="F125" i="1"/>
  <c r="E125" i="1"/>
  <c r="D125" i="1"/>
  <c r="G124" i="1"/>
  <c r="F124" i="1"/>
  <c r="E124" i="1"/>
  <c r="D124" i="1"/>
  <c r="G123" i="1"/>
  <c r="F123" i="1"/>
  <c r="E123" i="1"/>
  <c r="D123" i="1"/>
  <c r="G122" i="1"/>
  <c r="F122" i="1"/>
  <c r="E122" i="1"/>
  <c r="D122" i="1"/>
  <c r="G121" i="1"/>
  <c r="F121" i="1"/>
  <c r="E121" i="1"/>
  <c r="D121" i="1"/>
  <c r="G120" i="1"/>
  <c r="F120" i="1"/>
  <c r="E120" i="1"/>
  <c r="D120" i="1"/>
  <c r="H120" i="1" s="1"/>
  <c r="G119" i="1"/>
  <c r="F119" i="1"/>
  <c r="E119" i="1"/>
  <c r="D119" i="1"/>
  <c r="G118" i="1"/>
  <c r="F118" i="1"/>
  <c r="E118" i="1"/>
  <c r="D118" i="1"/>
  <c r="G117" i="1"/>
  <c r="F117" i="1"/>
  <c r="F130" i="1" s="1"/>
  <c r="E117" i="1"/>
  <c r="D117" i="1"/>
  <c r="G113" i="1"/>
  <c r="F113" i="1"/>
  <c r="E113" i="1"/>
  <c r="D113" i="1"/>
  <c r="H113" i="1" s="1"/>
  <c r="G112" i="1"/>
  <c r="F112" i="1"/>
  <c r="E112" i="1"/>
  <c r="D112" i="1"/>
  <c r="G111" i="1"/>
  <c r="F111" i="1"/>
  <c r="E111" i="1"/>
  <c r="D111" i="1"/>
  <c r="H111" i="1" s="1"/>
  <c r="G110" i="1"/>
  <c r="F110" i="1"/>
  <c r="E110" i="1"/>
  <c r="D110" i="1"/>
  <c r="G109" i="1"/>
  <c r="F109" i="1"/>
  <c r="E109" i="1"/>
  <c r="D109" i="1"/>
  <c r="H109" i="1" s="1"/>
  <c r="G108" i="1"/>
  <c r="F108" i="1"/>
  <c r="E108" i="1"/>
  <c r="D108" i="1"/>
  <c r="G104" i="1"/>
  <c r="F104" i="1"/>
  <c r="E104" i="1"/>
  <c r="D104" i="1"/>
  <c r="G103" i="1"/>
  <c r="F103" i="1"/>
  <c r="E103" i="1"/>
  <c r="D103" i="1"/>
  <c r="G102" i="1"/>
  <c r="F102" i="1"/>
  <c r="E102" i="1"/>
  <c r="D102" i="1"/>
  <c r="G101" i="1"/>
  <c r="F101" i="1"/>
  <c r="E101" i="1"/>
  <c r="D101" i="1"/>
  <c r="G100" i="1"/>
  <c r="F100" i="1"/>
  <c r="E100" i="1"/>
  <c r="D100" i="1"/>
  <c r="G99" i="1"/>
  <c r="F99" i="1"/>
  <c r="E99" i="1"/>
  <c r="D99" i="1"/>
  <c r="G98" i="1"/>
  <c r="F98" i="1"/>
  <c r="E98" i="1"/>
  <c r="D98" i="1"/>
  <c r="H97" i="1"/>
  <c r="G97" i="1"/>
  <c r="F97" i="1"/>
  <c r="E97" i="1"/>
  <c r="D97" i="1"/>
  <c r="G96" i="1"/>
  <c r="F96" i="1"/>
  <c r="E96" i="1"/>
  <c r="D96" i="1"/>
  <c r="G95" i="1"/>
  <c r="F95" i="1"/>
  <c r="E95" i="1"/>
  <c r="D95" i="1"/>
  <c r="G94" i="1"/>
  <c r="F94" i="1"/>
  <c r="E94" i="1"/>
  <c r="D94" i="1"/>
  <c r="G93" i="1"/>
  <c r="F93" i="1"/>
  <c r="E93" i="1"/>
  <c r="D93" i="1"/>
  <c r="G92" i="1"/>
  <c r="G105" i="1" s="1"/>
  <c r="F92" i="1"/>
  <c r="F105" i="1" s="1"/>
  <c r="E92" i="1"/>
  <c r="D92" i="1"/>
  <c r="D105" i="1" s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F89" i="1" s="1"/>
  <c r="E85" i="1"/>
  <c r="E89" i="1" s="1"/>
  <c r="D85" i="1"/>
  <c r="D89" i="1" s="1"/>
  <c r="G83" i="1"/>
  <c r="F83" i="1"/>
  <c r="E83" i="1"/>
  <c r="D83" i="1"/>
  <c r="G82" i="1"/>
  <c r="G84" i="1" s="1"/>
  <c r="F82" i="1"/>
  <c r="E82" i="1"/>
  <c r="D82" i="1"/>
  <c r="G81" i="1"/>
  <c r="F81" i="1"/>
  <c r="E81" i="1"/>
  <c r="D81" i="1"/>
  <c r="G80" i="1"/>
  <c r="F80" i="1"/>
  <c r="E80" i="1"/>
  <c r="D80" i="1"/>
  <c r="G77" i="1"/>
  <c r="F77" i="1"/>
  <c r="E77" i="1"/>
  <c r="D77" i="1"/>
  <c r="H77" i="1" s="1"/>
  <c r="H74" i="1"/>
  <c r="G74" i="1"/>
  <c r="F74" i="1"/>
  <c r="E74" i="1"/>
  <c r="D74" i="1"/>
  <c r="G73" i="1"/>
  <c r="F73" i="1"/>
  <c r="E73" i="1"/>
  <c r="D73" i="1"/>
  <c r="H73" i="1" s="1"/>
  <c r="G72" i="1"/>
  <c r="F72" i="1"/>
  <c r="E72" i="1"/>
  <c r="D72" i="1"/>
  <c r="G71" i="1"/>
  <c r="F71" i="1"/>
  <c r="E71" i="1"/>
  <c r="D71" i="1"/>
  <c r="H71" i="1" s="1"/>
  <c r="G70" i="1"/>
  <c r="F70" i="1"/>
  <c r="E70" i="1"/>
  <c r="D70" i="1"/>
  <c r="G69" i="1"/>
  <c r="F69" i="1"/>
  <c r="E69" i="1"/>
  <c r="D69" i="1"/>
  <c r="H69" i="1" s="1"/>
  <c r="G68" i="1"/>
  <c r="H68" i="1" s="1"/>
  <c r="F68" i="1"/>
  <c r="E68" i="1"/>
  <c r="D68" i="1"/>
  <c r="G67" i="1"/>
  <c r="F67" i="1"/>
  <c r="F75" i="1" s="1"/>
  <c r="E67" i="1"/>
  <c r="E75" i="1" s="1"/>
  <c r="D67" i="1"/>
  <c r="G63" i="1"/>
  <c r="F63" i="1"/>
  <c r="E63" i="1"/>
  <c r="D63" i="1"/>
  <c r="G62" i="1"/>
  <c r="F62" i="1"/>
  <c r="E62" i="1"/>
  <c r="D62" i="1"/>
  <c r="H62" i="1" s="1"/>
  <c r="H61" i="1"/>
  <c r="G61" i="1"/>
  <c r="F61" i="1"/>
  <c r="E61" i="1"/>
  <c r="D61" i="1"/>
  <c r="G60" i="1"/>
  <c r="F60" i="1"/>
  <c r="E60" i="1"/>
  <c r="D60" i="1"/>
  <c r="G59" i="1"/>
  <c r="H59" i="1" s="1"/>
  <c r="F59" i="1"/>
  <c r="E59" i="1"/>
  <c r="D59" i="1"/>
  <c r="G58" i="1"/>
  <c r="F58" i="1"/>
  <c r="E58" i="1"/>
  <c r="D58" i="1"/>
  <c r="G57" i="1"/>
  <c r="F57" i="1"/>
  <c r="E57" i="1"/>
  <c r="D57" i="1"/>
  <c r="G56" i="1"/>
  <c r="G64" i="1" s="1"/>
  <c r="F56" i="1"/>
  <c r="F64" i="1" s="1"/>
  <c r="E56" i="1"/>
  <c r="D56" i="1"/>
  <c r="G50" i="1"/>
  <c r="F50" i="1"/>
  <c r="E50" i="1"/>
  <c r="D50" i="1"/>
  <c r="G49" i="1"/>
  <c r="F49" i="1"/>
  <c r="E49" i="1"/>
  <c r="D49" i="1"/>
  <c r="G48" i="1"/>
  <c r="F48" i="1"/>
  <c r="E48" i="1"/>
  <c r="D48" i="1"/>
  <c r="H48" i="1" s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H40" i="1" s="1"/>
  <c r="G39" i="1"/>
  <c r="H39" i="1" s="1"/>
  <c r="F39" i="1"/>
  <c r="E39" i="1"/>
  <c r="D39" i="1"/>
  <c r="G38" i="1"/>
  <c r="F38" i="1"/>
  <c r="E38" i="1"/>
  <c r="D38" i="1"/>
  <c r="H38" i="1" s="1"/>
  <c r="G37" i="1"/>
  <c r="F37" i="1"/>
  <c r="E37" i="1"/>
  <c r="D37" i="1"/>
  <c r="G36" i="1"/>
  <c r="F36" i="1"/>
  <c r="E36" i="1"/>
  <c r="D36" i="1"/>
  <c r="H36" i="1" s="1"/>
  <c r="G35" i="1"/>
  <c r="F35" i="1"/>
  <c r="E35" i="1"/>
  <c r="D35" i="1"/>
  <c r="G34" i="1"/>
  <c r="F34" i="1"/>
  <c r="E34" i="1"/>
  <c r="D34" i="1"/>
  <c r="H34" i="1" s="1"/>
  <c r="G33" i="1"/>
  <c r="F33" i="1"/>
  <c r="E33" i="1"/>
  <c r="D33" i="1"/>
  <c r="G32" i="1"/>
  <c r="F32" i="1"/>
  <c r="E32" i="1"/>
  <c r="D32" i="1"/>
  <c r="H32" i="1" s="1"/>
  <c r="G31" i="1"/>
  <c r="F31" i="1"/>
  <c r="E31" i="1"/>
  <c r="D31" i="1"/>
  <c r="G30" i="1"/>
  <c r="F30" i="1"/>
  <c r="E30" i="1"/>
  <c r="D30" i="1"/>
  <c r="G29" i="1"/>
  <c r="H29" i="1" s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H24" i="1" s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H21" i="1" s="1"/>
  <c r="H20" i="1"/>
  <c r="G20" i="1"/>
  <c r="F20" i="1"/>
  <c r="E20" i="1"/>
  <c r="D20" i="1"/>
  <c r="G19" i="1"/>
  <c r="F19" i="1"/>
  <c r="E19" i="1"/>
  <c r="D19" i="1"/>
  <c r="H19" i="1" s="1"/>
  <c r="G18" i="1"/>
  <c r="F18" i="1"/>
  <c r="E18" i="1"/>
  <c r="D18" i="1"/>
  <c r="G17" i="1"/>
  <c r="F17" i="1"/>
  <c r="E17" i="1"/>
  <c r="D17" i="1"/>
  <c r="H17" i="1" s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H13" i="1" s="1"/>
  <c r="G12" i="1"/>
  <c r="F12" i="1"/>
  <c r="E12" i="1"/>
  <c r="D12" i="1"/>
  <c r="H12" i="1" s="1"/>
  <c r="G11" i="1"/>
  <c r="F11" i="1"/>
  <c r="E11" i="1"/>
  <c r="D11" i="1"/>
  <c r="H11" i="1" s="1"/>
  <c r="G10" i="1"/>
  <c r="F10" i="1"/>
  <c r="E10" i="1"/>
  <c r="D10" i="1"/>
  <c r="H10" i="1" s="1"/>
  <c r="G7" i="1"/>
  <c r="F7" i="1"/>
  <c r="E7" i="1"/>
  <c r="D7" i="1"/>
  <c r="H7" i="1" s="1"/>
  <c r="G5" i="1"/>
  <c r="F5" i="1"/>
  <c r="E5" i="1"/>
  <c r="E6" i="1" s="1"/>
  <c r="D5" i="1"/>
  <c r="G6" i="1"/>
  <c r="F6" i="1"/>
  <c r="D6" i="1"/>
  <c r="E51" i="1" l="1"/>
  <c r="E52" i="1" s="1"/>
  <c r="H26" i="1"/>
  <c r="G51" i="1"/>
  <c r="G52" i="1" s="1"/>
  <c r="E64" i="1"/>
  <c r="D75" i="1"/>
  <c r="E105" i="1"/>
  <c r="G130" i="1"/>
  <c r="H25" i="1"/>
  <c r="H27" i="1"/>
  <c r="H50" i="1"/>
  <c r="G75" i="1"/>
  <c r="H81" i="1"/>
  <c r="H83" i="1"/>
  <c r="C185" i="1"/>
  <c r="F199" i="1"/>
  <c r="F225" i="1"/>
  <c r="F239" i="1"/>
  <c r="G89" i="1"/>
  <c r="H33" i="1"/>
  <c r="E84" i="1"/>
  <c r="H108" i="1"/>
  <c r="D185" i="1"/>
  <c r="G225" i="1"/>
  <c r="H225" i="1" s="1"/>
  <c r="G239" i="1"/>
  <c r="H239" i="1" s="1"/>
  <c r="H238" i="1"/>
  <c r="H14" i="1"/>
  <c r="H16" i="1"/>
  <c r="H18" i="1"/>
  <c r="H35" i="1"/>
  <c r="H37" i="1"/>
  <c r="H70" i="1"/>
  <c r="H72" i="1"/>
  <c r="F84" i="1"/>
  <c r="H110" i="1"/>
  <c r="H112" i="1"/>
  <c r="H119" i="1"/>
  <c r="H228" i="1"/>
  <c r="H41" i="1"/>
  <c r="E130" i="1"/>
  <c r="D130" i="1"/>
  <c r="H130" i="1" s="1"/>
  <c r="H123" i="1"/>
  <c r="H125" i="1"/>
  <c r="D150" i="1"/>
  <c r="H159" i="1"/>
  <c r="E199" i="1"/>
  <c r="H207" i="1"/>
  <c r="F51" i="1"/>
  <c r="F52" i="1" s="1"/>
  <c r="H28" i="1"/>
  <c r="H49" i="1"/>
  <c r="H56" i="1"/>
  <c r="H58" i="1"/>
  <c r="H80" i="1"/>
  <c r="H209" i="1"/>
  <c r="H211" i="1"/>
  <c r="H105" i="1"/>
  <c r="H75" i="1"/>
  <c r="H185" i="1"/>
  <c r="D64" i="1"/>
  <c r="H64" i="1" s="1"/>
  <c r="H217" i="1"/>
  <c r="D51" i="1"/>
  <c r="H67" i="1"/>
  <c r="D84" i="1"/>
  <c r="H84" i="1" s="1"/>
  <c r="D52" i="1" l="1"/>
  <c r="H52" i="1" s="1"/>
  <c r="H51" i="1"/>
</calcChain>
</file>

<file path=xl/sharedStrings.xml><?xml version="1.0" encoding="utf-8"?>
<sst xmlns="http://schemas.openxmlformats.org/spreadsheetml/2006/main" count="286" uniqueCount="175">
  <si>
    <t xml:space="preserve">                     MISSOULA PUBLIC LIBRARY FY 2022</t>
  </si>
  <si>
    <t>STATISTICS REPORT FOR THE MONTH OF</t>
  </si>
  <si>
    <t xml:space="preserve">JUNE </t>
  </si>
  <si>
    <t>2022</t>
  </si>
  <si>
    <t>Current</t>
  </si>
  <si>
    <t xml:space="preserve">Year </t>
  </si>
  <si>
    <t>Same Month</t>
  </si>
  <si>
    <t>% of 2020 month</t>
  </si>
  <si>
    <t>Month</t>
  </si>
  <si>
    <t>Tally</t>
  </si>
  <si>
    <t>Last Year</t>
  </si>
  <si>
    <t>to current month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</si>
  <si>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</si>
  <si>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</si>
  <si>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</si>
  <si>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</si>
  <si>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</si>
  <si>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</si>
  <si>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</si>
  <si>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</si>
  <si>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</si>
  <si>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</si>
  <si>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</si>
  <si>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</si>
  <si>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</si>
  <si>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</si>
  <si>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</si>
  <si>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</si>
  <si>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</si>
  <si>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</si>
  <si>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</si>
  <si>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</si>
  <si>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</si>
  <si>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</si>
  <si>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</si>
  <si>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</si>
  <si>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</si>
  <si>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</si>
  <si>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</si>
  <si>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</si>
  <si>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</si>
  <si>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</si>
  <si>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</si>
  <si>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</si>
  <si>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</si>
  <si>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</si>
  <si>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</si>
  <si>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</si>
  <si>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>NY Times (in-house and remote access)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</si>
  <si>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</si>
  <si>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</si>
  <si>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</si>
  <si>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</si>
  <si>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</si>
  <si>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</si>
  <si>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</si>
  <si>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</si>
  <si>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</si>
  <si>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</si>
  <si>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</si>
  <si>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</si>
  <si>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</si>
  <si>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</si>
  <si>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</si>
  <si>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</si>
  <si>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</si>
  <si>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</si>
  <si>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</si>
  <si>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</si>
  <si>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</si>
  <si>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</si>
  <si>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</si>
  <si>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</si>
  <si>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</si>
  <si>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</si>
  <si>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</si>
  <si>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Public Internet Sessions        </t>
  </si>
  <si>
    <t xml:space="preserve">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</si>
  <si>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</si>
  <si>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</si>
  <si>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</si>
  <si>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</si>
  <si>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</si>
  <si>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</si>
  <si>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</si>
  <si>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</si>
  <si>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</si>
  <si>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</si>
  <si>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</si>
  <si>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</si>
  <si>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</si>
  <si>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</si>
  <si>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</si>
  <si>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</si>
  <si>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 work area phone</t>
  </si>
  <si>
    <t>YA</t>
  </si>
  <si>
    <t xml:space="preserve">Phone &amp; perches (all floors) </t>
  </si>
  <si>
    <t>Reference Desk, phone &amp; chat</t>
  </si>
  <si>
    <t>Home Library Patrons served</t>
  </si>
  <si>
    <t>LOW</t>
  </si>
  <si>
    <t>Reference Services:</t>
  </si>
  <si>
    <t xml:space="preserve">Exam proctored </t>
  </si>
  <si>
    <t>Passports</t>
  </si>
  <si>
    <t>Notary Services</t>
  </si>
  <si>
    <t>Montana Room</t>
  </si>
  <si>
    <t xml:space="preserve">Questions answered </t>
  </si>
  <si>
    <t>Items shelved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</si>
  <si>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</si>
  <si>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</si>
  <si>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</si>
  <si>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</si>
  <si>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</si>
  <si>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</si>
  <si>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</si>
  <si>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</si>
  <si>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</si>
  <si>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</si>
  <si>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</si>
  <si>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</si>
  <si>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</si>
  <si>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</si>
  <si>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</si>
  <si>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</si>
  <si>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</si>
  <si>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</si>
  <si>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</si>
  <si>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</si>
  <si>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</si>
  <si>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</si>
  <si>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</si>
  <si>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</si>
  <si>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</si>
  <si>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</si>
  <si>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</si>
  <si>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</si>
  <si>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>Cheap Date Night:  King Richard</t>
  </si>
  <si>
    <t xml:space="preserve">World Wide Cinema </t>
  </si>
  <si>
    <t>Book Groups</t>
  </si>
  <si>
    <t>Other Adult Programming</t>
  </si>
  <si>
    <t>Computer Classes - # classes/# attendees</t>
  </si>
  <si>
    <t>Maker Space - user interactions</t>
  </si>
  <si>
    <t>Miscellaneous</t>
  </si>
  <si>
    <t xml:space="preserve">Virtual/Online 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</si>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</sst>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2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3" fontId="0" fillId="0" borderId="4" xfId="0" applyNumberFormat="1" applyFont="1" applyFill="1" applyBorder="1" applyAlignment="1">
      <alignment vertical="top"/>
    </xf>
    <xf numFmtId="3" fontId="0" fillId="0" borderId="4" xfId="0" applyNumberFormat="1" applyFon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5" xfId="0" applyFont="1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ont="1" applyFill="1" applyBorder="1" applyAlignment="1">
      <alignment vertical="top"/>
    </xf>
    <xf numFmtId="3" fontId="0" fillId="3" borderId="4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3" fontId="4" fillId="0" borderId="3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vertical="top"/>
    </xf>
    <xf numFmtId="3" fontId="4" fillId="0" borderId="4" xfId="0" applyNumberFormat="1" applyFont="1" applyFill="1" applyBorder="1" applyAlignment="1">
      <alignment horizontal="right" vertical="top"/>
    </xf>
    <xf numFmtId="3" fontId="0" fillId="0" borderId="0" xfId="0" applyNumberFormat="1" applyFont="1" applyFill="1" applyAlignment="1">
      <alignment vertical="top"/>
    </xf>
    <xf numFmtId="3" fontId="0" fillId="2" borderId="0" xfId="0" applyNumberFormat="1" applyFon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6" xfId="0" applyFont="1" applyFill="1" applyBorder="1" applyAlignment="1">
      <alignment vertical="top"/>
    </xf>
    <xf numFmtId="0" fontId="0" fillId="0" borderId="0" xfId="0" applyFont="1" applyBorder="1" applyAlignment="1"/>
    <xf numFmtId="0" fontId="0" fillId="0" borderId="6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3" fillId="0" borderId="5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0" fillId="0" borderId="3" xfId="0" applyNumberFormat="1" applyFont="1" applyFill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0" fillId="0" borderId="0" xfId="0" applyFont="1"/>
    <xf numFmtId="0" fontId="3" fillId="0" borderId="7" xfId="0" applyFont="1" applyBorder="1" applyAlignment="1">
      <alignment vertical="top"/>
    </xf>
    <xf numFmtId="0" fontId="0" fillId="0" borderId="8" xfId="0" applyFont="1" applyBorder="1" applyAlignment="1"/>
    <xf numFmtId="0" fontId="0" fillId="0" borderId="9" xfId="0" applyFont="1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3" fontId="0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3" fillId="0" borderId="10" xfId="0" applyFont="1" applyBorder="1" applyAlignment="1">
      <alignment vertical="top"/>
    </xf>
    <xf numFmtId="0" fontId="0" fillId="0" borderId="4" xfId="0" quotePrefix="1" applyFont="1" applyFill="1" applyBorder="1" applyAlignment="1">
      <alignment vertical="top"/>
    </xf>
    <xf numFmtId="3" fontId="0" fillId="0" borderId="4" xfId="0" quotePrefix="1" applyNumberFormat="1" applyFont="1" applyFill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ont="1" applyFill="1" applyBorder="1" applyAlignment="1">
      <alignment horizontal="right" vertical="top"/>
    </xf>
    <xf numFmtId="3" fontId="0" fillId="0" borderId="11" xfId="0" applyNumberFormat="1" applyFon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Font="1" applyBorder="1" applyAlignment="1"/>
    <xf numFmtId="1" fontId="0" fillId="0" borderId="13" xfId="0" applyNumberFormat="1" applyFon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on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on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ont="1" applyFill="1" applyAlignment="1">
      <alignment vertical="top"/>
    </xf>
    <xf numFmtId="0" fontId="3" fillId="0" borderId="4" xfId="0" applyFont="1" applyFill="1" applyBorder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Font="1" applyBorder="1" applyAlignment="1">
      <alignment vertical="top"/>
    </xf>
    <xf numFmtId="1" fontId="3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on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9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</sheetNames>
    <sheetDataSet>
      <sheetData sheetId="0"/>
      <sheetData sheetId="1">
        <row r="3">
          <cell r="H3">
            <v>463711</v>
          </cell>
        </row>
        <row r="15">
          <cell r="H15">
            <v>0</v>
          </cell>
        </row>
        <row r="17">
          <cell r="H17">
            <v>465</v>
          </cell>
        </row>
        <row r="21">
          <cell r="H21">
            <v>26654</v>
          </cell>
        </row>
        <row r="22">
          <cell r="H22">
            <v>0</v>
          </cell>
        </row>
        <row r="23">
          <cell r="H23">
            <v>0</v>
          </cell>
        </row>
        <row r="24">
          <cell r="H24">
            <v>73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796</v>
          </cell>
        </row>
        <row r="28">
          <cell r="H28">
            <v>178</v>
          </cell>
        </row>
        <row r="29">
          <cell r="H29">
            <v>0</v>
          </cell>
        </row>
        <row r="30">
          <cell r="H30">
            <v>0</v>
          </cell>
        </row>
        <row r="32">
          <cell r="H32">
            <v>863</v>
          </cell>
        </row>
        <row r="33">
          <cell r="H33">
            <v>20</v>
          </cell>
        </row>
        <row r="34">
          <cell r="H34">
            <v>221</v>
          </cell>
        </row>
        <row r="35">
          <cell r="H35">
            <v>0</v>
          </cell>
        </row>
        <row r="36">
          <cell r="H36">
            <v>4383</v>
          </cell>
        </row>
        <row r="37">
          <cell r="H37">
            <v>0</v>
          </cell>
        </row>
        <row r="38">
          <cell r="H38">
            <v>0</v>
          </cell>
        </row>
        <row r="39">
          <cell r="H39">
            <v>0</v>
          </cell>
        </row>
        <row r="41">
          <cell r="H41">
            <v>199</v>
          </cell>
        </row>
        <row r="42">
          <cell r="H42">
            <v>54</v>
          </cell>
        </row>
        <row r="43">
          <cell r="H43">
            <v>11761</v>
          </cell>
        </row>
        <row r="44">
          <cell r="H44">
            <v>1370</v>
          </cell>
        </row>
        <row r="45">
          <cell r="H45">
            <v>520</v>
          </cell>
        </row>
        <row r="46">
          <cell r="H46">
            <v>5930</v>
          </cell>
        </row>
        <row r="47">
          <cell r="H47">
            <v>0</v>
          </cell>
        </row>
        <row r="48">
          <cell r="H48">
            <v>0</v>
          </cell>
        </row>
        <row r="50">
          <cell r="H50">
            <v>0</v>
          </cell>
        </row>
        <row r="51">
          <cell r="H51">
            <v>35</v>
          </cell>
        </row>
        <row r="52">
          <cell r="H52">
            <v>0</v>
          </cell>
        </row>
        <row r="53">
          <cell r="H53">
            <v>1008</v>
          </cell>
        </row>
        <row r="54">
          <cell r="H54">
            <v>1601</v>
          </cell>
        </row>
        <row r="56">
          <cell r="H56">
            <v>23</v>
          </cell>
        </row>
        <row r="57">
          <cell r="H57">
            <v>71</v>
          </cell>
        </row>
        <row r="62">
          <cell r="H62">
            <v>16831</v>
          </cell>
        </row>
        <row r="63">
          <cell r="H63">
            <v>948</v>
          </cell>
        </row>
        <row r="64">
          <cell r="H64">
            <v>446</v>
          </cell>
        </row>
        <row r="65">
          <cell r="H65">
            <v>1390</v>
          </cell>
        </row>
        <row r="71">
          <cell r="H71">
            <v>66319</v>
          </cell>
        </row>
        <row r="72">
          <cell r="H72">
            <v>2340</v>
          </cell>
        </row>
        <row r="73">
          <cell r="H73">
            <v>1940</v>
          </cell>
        </row>
        <row r="74">
          <cell r="H74">
            <v>2298</v>
          </cell>
        </row>
        <row r="75">
          <cell r="H75">
            <v>361</v>
          </cell>
        </row>
        <row r="76">
          <cell r="H76">
            <v>2105</v>
          </cell>
        </row>
        <row r="77">
          <cell r="H77">
            <v>957</v>
          </cell>
        </row>
        <row r="78">
          <cell r="H78">
            <v>5</v>
          </cell>
        </row>
        <row r="80">
          <cell r="H80">
            <v>72567</v>
          </cell>
        </row>
        <row r="81">
          <cell r="H81">
            <v>1006</v>
          </cell>
        </row>
        <row r="82">
          <cell r="H82">
            <v>2882</v>
          </cell>
        </row>
        <row r="83">
          <cell r="H83">
            <v>2056</v>
          </cell>
        </row>
        <row r="84">
          <cell r="H84">
            <v>780</v>
          </cell>
        </row>
        <row r="85">
          <cell r="H85">
            <v>1125</v>
          </cell>
        </row>
        <row r="86">
          <cell r="H86">
            <v>1007</v>
          </cell>
        </row>
        <row r="87">
          <cell r="H87">
            <v>0</v>
          </cell>
        </row>
        <row r="88">
          <cell r="H88">
            <v>119914</v>
          </cell>
        </row>
        <row r="91">
          <cell r="H91">
            <v>239</v>
          </cell>
        </row>
        <row r="92">
          <cell r="H92">
            <v>598</v>
          </cell>
        </row>
        <row r="93">
          <cell r="H93">
            <v>3</v>
          </cell>
        </row>
        <row r="94">
          <cell r="H94">
            <v>3</v>
          </cell>
        </row>
        <row r="96">
          <cell r="H96">
            <v>506</v>
          </cell>
        </row>
        <row r="97">
          <cell r="H97">
            <v>25</v>
          </cell>
        </row>
        <row r="98">
          <cell r="H98">
            <v>41</v>
          </cell>
        </row>
        <row r="101">
          <cell r="H101">
            <v>3177</v>
          </cell>
        </row>
        <row r="102">
          <cell r="H102">
            <v>8993</v>
          </cell>
        </row>
        <row r="103">
          <cell r="H103">
            <v>0</v>
          </cell>
        </row>
        <row r="104">
          <cell r="H104">
            <v>523</v>
          </cell>
        </row>
        <row r="105">
          <cell r="H105">
            <v>0</v>
          </cell>
        </row>
        <row r="106">
          <cell r="H106">
            <v>505112</v>
          </cell>
        </row>
        <row r="107">
          <cell r="H107">
            <v>41</v>
          </cell>
        </row>
        <row r="108">
          <cell r="H108">
            <v>38</v>
          </cell>
        </row>
        <row r="109">
          <cell r="H109">
            <v>193</v>
          </cell>
        </row>
        <row r="110">
          <cell r="H110">
            <v>7</v>
          </cell>
        </row>
        <row r="111">
          <cell r="H111">
            <v>243</v>
          </cell>
        </row>
        <row r="112">
          <cell r="H112">
            <v>208</v>
          </cell>
        </row>
        <row r="113">
          <cell r="H113">
            <v>0</v>
          </cell>
        </row>
        <row r="117">
          <cell r="H117">
            <v>143772</v>
          </cell>
        </row>
        <row r="118">
          <cell r="H118">
            <v>104214</v>
          </cell>
        </row>
        <row r="119">
          <cell r="H119">
            <v>25237</v>
          </cell>
        </row>
        <row r="120">
          <cell r="H120">
            <v>386740</v>
          </cell>
        </row>
        <row r="121">
          <cell r="H121">
            <v>2054</v>
          </cell>
        </row>
        <row r="122">
          <cell r="H122">
            <v>5473</v>
          </cell>
        </row>
        <row r="125">
          <cell r="H125">
            <v>1006</v>
          </cell>
        </row>
        <row r="126">
          <cell r="H126">
            <v>0</v>
          </cell>
        </row>
        <row r="127">
          <cell r="H127">
            <v>94538</v>
          </cell>
        </row>
        <row r="128">
          <cell r="H128">
            <v>11900</v>
          </cell>
        </row>
        <row r="129">
          <cell r="H129">
            <v>743</v>
          </cell>
        </row>
        <row r="130">
          <cell r="H130">
            <v>90</v>
          </cell>
        </row>
        <row r="131">
          <cell r="H131">
            <v>236</v>
          </cell>
        </row>
        <row r="132">
          <cell r="H132">
            <v>91</v>
          </cell>
        </row>
        <row r="133">
          <cell r="H133">
            <v>386</v>
          </cell>
        </row>
        <row r="134">
          <cell r="H134">
            <v>286</v>
          </cell>
        </row>
        <row r="135">
          <cell r="H135">
            <v>868</v>
          </cell>
        </row>
        <row r="136">
          <cell r="H136">
            <v>0</v>
          </cell>
        </row>
        <row r="137">
          <cell r="H137">
            <v>242</v>
          </cell>
        </row>
        <row r="141">
          <cell r="H141">
            <v>45</v>
          </cell>
        </row>
        <row r="142">
          <cell r="H142">
            <v>725</v>
          </cell>
        </row>
        <row r="143">
          <cell r="H143">
            <v>964</v>
          </cell>
        </row>
        <row r="146">
          <cell r="H146">
            <v>621</v>
          </cell>
        </row>
        <row r="147">
          <cell r="H147">
            <v>713</v>
          </cell>
        </row>
        <row r="150">
          <cell r="H150">
            <v>101736</v>
          </cell>
        </row>
        <row r="151">
          <cell r="H151">
            <v>1482</v>
          </cell>
        </row>
        <row r="152">
          <cell r="H152">
            <v>1615</v>
          </cell>
        </row>
        <row r="153">
          <cell r="H153">
            <v>3518</v>
          </cell>
        </row>
        <row r="154">
          <cell r="H154">
            <v>421</v>
          </cell>
        </row>
        <row r="155">
          <cell r="H155">
            <v>1632</v>
          </cell>
        </row>
        <row r="156">
          <cell r="H156">
            <v>1874</v>
          </cell>
        </row>
        <row r="157">
          <cell r="H157">
            <v>0</v>
          </cell>
        </row>
        <row r="163">
          <cell r="H163">
            <v>824</v>
          </cell>
        </row>
        <row r="165">
          <cell r="H165">
            <v>2834</v>
          </cell>
        </row>
        <row r="167">
          <cell r="H167">
            <v>527</v>
          </cell>
        </row>
        <row r="168">
          <cell r="H168">
            <v>0</v>
          </cell>
        </row>
        <row r="170">
          <cell r="H170">
            <v>0</v>
          </cell>
        </row>
        <row r="172">
          <cell r="H172">
            <v>1478</v>
          </cell>
        </row>
        <row r="174">
          <cell r="H174">
            <v>374</v>
          </cell>
        </row>
        <row r="180">
          <cell r="H180">
            <v>57</v>
          </cell>
        </row>
        <row r="183">
          <cell r="H183">
            <v>538</v>
          </cell>
        </row>
        <row r="186">
          <cell r="H186">
            <v>33</v>
          </cell>
        </row>
        <row r="189">
          <cell r="H189">
            <v>54</v>
          </cell>
        </row>
        <row r="192">
          <cell r="H192">
            <v>118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H204">
            <v>0</v>
          </cell>
        </row>
        <row r="206">
          <cell r="H206">
            <v>6609</v>
          </cell>
        </row>
        <row r="208">
          <cell r="H208">
            <v>3539</v>
          </cell>
        </row>
        <row r="209">
          <cell r="H209">
            <v>99</v>
          </cell>
        </row>
        <row r="210">
          <cell r="H210">
            <v>98</v>
          </cell>
        </row>
        <row r="221">
          <cell r="G221">
            <v>2278</v>
          </cell>
        </row>
        <row r="224">
          <cell r="H224">
            <v>0</v>
          </cell>
        </row>
        <row r="225">
          <cell r="H225">
            <v>31</v>
          </cell>
        </row>
        <row r="226">
          <cell r="H226">
            <v>2754</v>
          </cell>
        </row>
        <row r="229">
          <cell r="H229">
            <v>534</v>
          </cell>
        </row>
        <row r="230">
          <cell r="H230">
            <v>1760</v>
          </cell>
        </row>
        <row r="233">
          <cell r="H233">
            <v>208086</v>
          </cell>
        </row>
        <row r="234">
          <cell r="H234">
            <v>2046</v>
          </cell>
        </row>
        <row r="235">
          <cell r="H235">
            <v>12144</v>
          </cell>
        </row>
        <row r="236">
          <cell r="H236">
            <v>3233</v>
          </cell>
        </row>
        <row r="237">
          <cell r="H237">
            <v>0</v>
          </cell>
        </row>
        <row r="238">
          <cell r="H238">
            <v>1023</v>
          </cell>
        </row>
        <row r="239">
          <cell r="H239">
            <v>2776</v>
          </cell>
        </row>
        <row r="240">
          <cell r="C240">
            <v>0</v>
          </cell>
        </row>
        <row r="241">
          <cell r="H241">
            <v>9403</v>
          </cell>
        </row>
        <row r="244">
          <cell r="H244">
            <v>8672</v>
          </cell>
        </row>
        <row r="245">
          <cell r="H245">
            <v>5</v>
          </cell>
        </row>
        <row r="246">
          <cell r="H246">
            <v>26</v>
          </cell>
        </row>
        <row r="247">
          <cell r="H247">
            <v>161</v>
          </cell>
        </row>
        <row r="248">
          <cell r="H248">
            <v>32</v>
          </cell>
        </row>
        <row r="249">
          <cell r="H249">
            <v>52</v>
          </cell>
        </row>
        <row r="250">
          <cell r="H250">
            <v>27</v>
          </cell>
        </row>
        <row r="251">
          <cell r="H251">
            <v>0</v>
          </cell>
        </row>
        <row r="256">
          <cell r="H256">
            <v>10164.68</v>
          </cell>
        </row>
        <row r="257">
          <cell r="H257">
            <v>8154.119999999999</v>
          </cell>
        </row>
        <row r="258">
          <cell r="H258">
            <v>406.58000000000004</v>
          </cell>
        </row>
        <row r="259">
          <cell r="H259">
            <v>1.75</v>
          </cell>
        </row>
        <row r="260">
          <cell r="H260">
            <v>0</v>
          </cell>
        </row>
        <row r="261">
          <cell r="H261">
            <v>0</v>
          </cell>
        </row>
        <row r="262">
          <cell r="H262">
            <v>0</v>
          </cell>
        </row>
        <row r="263">
          <cell r="H263">
            <v>0</v>
          </cell>
        </row>
        <row r="264">
          <cell r="H264">
            <v>24780</v>
          </cell>
        </row>
        <row r="265">
          <cell r="H265">
            <v>0</v>
          </cell>
        </row>
        <row r="266">
          <cell r="H266">
            <v>0</v>
          </cell>
        </row>
        <row r="269">
          <cell r="H269">
            <v>47721.65</v>
          </cell>
        </row>
        <row r="270">
          <cell r="H270">
            <v>5000</v>
          </cell>
        </row>
      </sheetData>
      <sheetData sheetId="2">
        <row r="3">
          <cell r="BJ3">
            <v>6643</v>
          </cell>
        </row>
        <row r="15">
          <cell r="BJ15">
            <v>0</v>
          </cell>
        </row>
        <row r="17">
          <cell r="BJ17">
            <v>1346</v>
          </cell>
          <cell r="BV17">
            <v>49</v>
          </cell>
          <cell r="CH17">
            <v>16</v>
          </cell>
        </row>
        <row r="21">
          <cell r="BJ21">
            <v>756</v>
          </cell>
          <cell r="BV21">
            <v>1123</v>
          </cell>
          <cell r="CH21">
            <v>5930</v>
          </cell>
        </row>
        <row r="24">
          <cell r="BJ24">
            <v>10</v>
          </cell>
          <cell r="BV24">
            <v>34</v>
          </cell>
          <cell r="CH24">
            <v>2</v>
          </cell>
        </row>
        <row r="25">
          <cell r="BJ25">
            <v>58</v>
          </cell>
        </row>
        <row r="27">
          <cell r="BJ27">
            <v>82</v>
          </cell>
          <cell r="BV27">
            <v>67</v>
          </cell>
          <cell r="CH27">
            <v>37</v>
          </cell>
        </row>
        <row r="28">
          <cell r="BJ28">
            <v>26</v>
          </cell>
          <cell r="BV28">
            <v>10</v>
          </cell>
          <cell r="CH28">
            <v>17</v>
          </cell>
        </row>
        <row r="32">
          <cell r="BJ32">
            <v>51</v>
          </cell>
          <cell r="BV32">
            <v>99</v>
          </cell>
          <cell r="CH32">
            <v>39</v>
          </cell>
        </row>
        <row r="33">
          <cell r="BJ33">
            <v>0</v>
          </cell>
          <cell r="BV33">
            <v>2</v>
          </cell>
          <cell r="CH33">
            <v>0</v>
          </cell>
        </row>
        <row r="34">
          <cell r="BJ34">
            <v>0</v>
          </cell>
          <cell r="BV34">
            <v>62</v>
          </cell>
          <cell r="CH34">
            <v>11</v>
          </cell>
        </row>
        <row r="36">
          <cell r="BJ36">
            <v>164</v>
          </cell>
          <cell r="BV36">
            <v>275</v>
          </cell>
          <cell r="CH36">
            <v>312</v>
          </cell>
        </row>
        <row r="41">
          <cell r="BJ41">
            <v>36</v>
          </cell>
          <cell r="BV41">
            <v>1</v>
          </cell>
          <cell r="CH41">
            <v>13</v>
          </cell>
        </row>
        <row r="42">
          <cell r="BJ42">
            <v>0</v>
          </cell>
          <cell r="BV42">
            <v>5</v>
          </cell>
          <cell r="CH42">
            <v>1</v>
          </cell>
        </row>
        <row r="43">
          <cell r="BV43">
            <v>870</v>
          </cell>
          <cell r="CH43">
            <v>901</v>
          </cell>
        </row>
        <row r="44">
          <cell r="BJ44">
            <v>91</v>
          </cell>
          <cell r="BV44">
            <v>65</v>
          </cell>
          <cell r="CH44">
            <v>92</v>
          </cell>
        </row>
        <row r="45">
          <cell r="BJ45">
            <v>236</v>
          </cell>
          <cell r="BV45">
            <v>29</v>
          </cell>
          <cell r="CH45">
            <v>46</v>
          </cell>
        </row>
        <row r="46">
          <cell r="CH46">
            <v>5930</v>
          </cell>
        </row>
        <row r="47">
          <cell r="BJ47">
            <v>0</v>
          </cell>
        </row>
        <row r="51">
          <cell r="BJ51">
            <v>1</v>
          </cell>
          <cell r="BV51">
            <v>8</v>
          </cell>
          <cell r="CH51">
            <v>0</v>
          </cell>
        </row>
        <row r="52">
          <cell r="BJ52">
            <v>12</v>
          </cell>
        </row>
        <row r="53">
          <cell r="BJ53">
            <v>54</v>
          </cell>
          <cell r="BV53">
            <v>104</v>
          </cell>
          <cell r="CH53">
            <v>70</v>
          </cell>
        </row>
        <row r="54">
          <cell r="CH54">
            <v>312</v>
          </cell>
        </row>
        <row r="56">
          <cell r="BV56">
            <v>0</v>
          </cell>
        </row>
        <row r="57">
          <cell r="BJ57">
            <v>0</v>
          </cell>
          <cell r="BV57">
            <v>0</v>
          </cell>
          <cell r="CH57">
            <v>8</v>
          </cell>
        </row>
        <row r="62">
          <cell r="BV62">
            <v>1073</v>
          </cell>
          <cell r="CH62">
            <v>1590</v>
          </cell>
        </row>
        <row r="63">
          <cell r="BJ63">
            <v>85</v>
          </cell>
          <cell r="BV63">
            <v>28</v>
          </cell>
          <cell r="CH63">
            <v>44</v>
          </cell>
        </row>
        <row r="64">
          <cell r="BJ64">
            <v>1</v>
          </cell>
          <cell r="BV64">
            <v>42</v>
          </cell>
          <cell r="CH64">
            <v>14</v>
          </cell>
        </row>
        <row r="65">
          <cell r="BJ65">
            <v>71</v>
          </cell>
          <cell r="BV65">
            <v>156</v>
          </cell>
          <cell r="CH65">
            <v>80</v>
          </cell>
        </row>
        <row r="71">
          <cell r="BJ71">
            <v>2311</v>
          </cell>
          <cell r="BV71">
            <v>4877</v>
          </cell>
          <cell r="CH71">
            <v>5449</v>
          </cell>
        </row>
        <row r="72">
          <cell r="BJ72">
            <v>0</v>
          </cell>
          <cell r="BV72">
            <v>26</v>
          </cell>
          <cell r="CH72">
            <v>281</v>
          </cell>
        </row>
        <row r="73">
          <cell r="BJ73">
            <v>107</v>
          </cell>
          <cell r="BV73">
            <v>169</v>
          </cell>
          <cell r="CH73">
            <v>131</v>
          </cell>
        </row>
        <row r="74">
          <cell r="BJ74">
            <v>66</v>
          </cell>
          <cell r="BV74">
            <v>125</v>
          </cell>
          <cell r="CH74">
            <v>161</v>
          </cell>
        </row>
        <row r="75">
          <cell r="BJ75">
            <v>0</v>
          </cell>
          <cell r="BV75">
            <v>3</v>
          </cell>
          <cell r="CH75">
            <v>13</v>
          </cell>
        </row>
        <row r="76">
          <cell r="BJ76">
            <v>33</v>
          </cell>
          <cell r="BV76">
            <v>42</v>
          </cell>
          <cell r="CH76">
            <v>518</v>
          </cell>
        </row>
        <row r="77">
          <cell r="BJ77">
            <v>27</v>
          </cell>
          <cell r="BV77">
            <v>46</v>
          </cell>
          <cell r="CH77">
            <v>130</v>
          </cell>
        </row>
        <row r="78">
          <cell r="BJ78">
            <v>0</v>
          </cell>
          <cell r="BV78">
            <v>0</v>
          </cell>
          <cell r="CH78">
            <v>0</v>
          </cell>
        </row>
        <row r="80">
          <cell r="BJ80">
            <v>3030</v>
          </cell>
          <cell r="BV80">
            <v>5264</v>
          </cell>
          <cell r="CH80">
            <v>7187</v>
          </cell>
        </row>
        <row r="81">
          <cell r="BJ81">
            <v>15</v>
          </cell>
          <cell r="BV81">
            <v>63</v>
          </cell>
          <cell r="CH81">
            <v>89</v>
          </cell>
        </row>
        <row r="82">
          <cell r="BJ82">
            <v>20</v>
          </cell>
          <cell r="BV82">
            <v>64</v>
          </cell>
          <cell r="CH82">
            <v>413</v>
          </cell>
        </row>
        <row r="83">
          <cell r="BJ83">
            <v>44</v>
          </cell>
          <cell r="BV83">
            <v>61</v>
          </cell>
          <cell r="CH83">
            <v>179</v>
          </cell>
        </row>
        <row r="84">
          <cell r="BJ84">
            <v>3</v>
          </cell>
          <cell r="BV84">
            <v>2</v>
          </cell>
          <cell r="CH84">
            <v>129</v>
          </cell>
        </row>
        <row r="85">
          <cell r="BJ85">
            <v>27</v>
          </cell>
          <cell r="BV85">
            <v>79</v>
          </cell>
          <cell r="CH85">
            <v>123</v>
          </cell>
        </row>
        <row r="86">
          <cell r="BJ86">
            <v>28</v>
          </cell>
          <cell r="BV86">
            <v>20</v>
          </cell>
          <cell r="CH86">
            <v>157</v>
          </cell>
        </row>
        <row r="87">
          <cell r="BJ87">
            <v>4</v>
          </cell>
          <cell r="CH87">
            <v>0</v>
          </cell>
        </row>
        <row r="88">
          <cell r="BJ88">
            <v>6369</v>
          </cell>
          <cell r="BV88">
            <v>9207</v>
          </cell>
          <cell r="CH88">
            <v>8909</v>
          </cell>
        </row>
        <row r="91">
          <cell r="BJ91">
            <v>24</v>
          </cell>
          <cell r="BV91">
            <v>14</v>
          </cell>
          <cell r="CH91">
            <v>18</v>
          </cell>
        </row>
        <row r="92">
          <cell r="BJ92">
            <v>43</v>
          </cell>
          <cell r="BV92">
            <v>50</v>
          </cell>
          <cell r="CH92">
            <v>63</v>
          </cell>
        </row>
        <row r="94">
          <cell r="BJ94">
            <v>1</v>
          </cell>
          <cell r="BV94">
            <v>0</v>
          </cell>
          <cell r="CH94">
            <v>1</v>
          </cell>
        </row>
        <row r="95">
          <cell r="BJ95">
            <v>0</v>
          </cell>
          <cell r="BV95">
            <v>10</v>
          </cell>
          <cell r="CH95">
            <v>7</v>
          </cell>
        </row>
        <row r="96">
          <cell r="BJ96">
            <v>0</v>
          </cell>
          <cell r="BV96">
            <v>45</v>
          </cell>
          <cell r="CH96">
            <v>50</v>
          </cell>
        </row>
        <row r="97">
          <cell r="BJ97">
            <v>0</v>
          </cell>
          <cell r="CH97">
            <v>5</v>
          </cell>
        </row>
        <row r="98">
          <cell r="BJ98">
            <v>0</v>
          </cell>
          <cell r="BV98">
            <v>5</v>
          </cell>
          <cell r="CH98">
            <v>3</v>
          </cell>
        </row>
        <row r="101">
          <cell r="CH101">
            <v>606</v>
          </cell>
        </row>
        <row r="102">
          <cell r="CH102">
            <v>864</v>
          </cell>
        </row>
        <row r="104">
          <cell r="CH104">
            <v>41</v>
          </cell>
        </row>
        <row r="106">
          <cell r="BJ106">
            <v>23709</v>
          </cell>
          <cell r="CH106">
            <v>86427</v>
          </cell>
        </row>
        <row r="107">
          <cell r="CH107">
            <v>1</v>
          </cell>
        </row>
        <row r="108">
          <cell r="BV108">
            <v>3</v>
          </cell>
          <cell r="CH108">
            <v>7</v>
          </cell>
        </row>
        <row r="109">
          <cell r="BV109">
            <v>9</v>
          </cell>
          <cell r="CH109">
            <v>18</v>
          </cell>
        </row>
        <row r="110">
          <cell r="CH110">
            <v>1</v>
          </cell>
        </row>
        <row r="111">
          <cell r="CH111">
            <v>19</v>
          </cell>
        </row>
        <row r="112">
          <cell r="BV112">
            <v>14</v>
          </cell>
          <cell r="CH112">
            <v>13</v>
          </cell>
        </row>
        <row r="117">
          <cell r="BJ117">
            <v>11005</v>
          </cell>
          <cell r="BV117">
            <v>12769</v>
          </cell>
          <cell r="CH117">
            <v>13422</v>
          </cell>
        </row>
        <row r="118">
          <cell r="BJ118">
            <v>14875</v>
          </cell>
          <cell r="BV118">
            <v>203339</v>
          </cell>
          <cell r="CH118">
            <v>5247</v>
          </cell>
        </row>
        <row r="119">
          <cell r="BJ119">
            <v>8</v>
          </cell>
          <cell r="CH119">
            <v>24404</v>
          </cell>
        </row>
        <row r="120">
          <cell r="BJ120">
            <v>23426</v>
          </cell>
          <cell r="CH120">
            <v>35522</v>
          </cell>
        </row>
        <row r="121">
          <cell r="BJ121">
            <v>41</v>
          </cell>
          <cell r="CH121">
            <v>253</v>
          </cell>
        </row>
        <row r="122">
          <cell r="BJ122">
            <v>211</v>
          </cell>
          <cell r="CH122">
            <v>655</v>
          </cell>
        </row>
        <row r="125">
          <cell r="BV125">
            <v>212</v>
          </cell>
          <cell r="CH125">
            <v>27</v>
          </cell>
        </row>
        <row r="127">
          <cell r="BJ127">
            <v>1328</v>
          </cell>
          <cell r="BV127">
            <v>8172</v>
          </cell>
          <cell r="CH127">
            <v>9192</v>
          </cell>
        </row>
        <row r="128">
          <cell r="BJ128">
            <v>231</v>
          </cell>
          <cell r="BV128">
            <v>1227</v>
          </cell>
          <cell r="CH128">
            <v>908</v>
          </cell>
        </row>
        <row r="129">
          <cell r="BV129">
            <v>12</v>
          </cell>
          <cell r="CH129">
            <v>69</v>
          </cell>
        </row>
        <row r="130">
          <cell r="BV130">
            <v>10</v>
          </cell>
          <cell r="CH130">
            <v>18</v>
          </cell>
        </row>
        <row r="131">
          <cell r="BJ131">
            <v>12</v>
          </cell>
          <cell r="BV131">
            <v>28</v>
          </cell>
          <cell r="CH131">
            <v>25</v>
          </cell>
        </row>
        <row r="132">
          <cell r="BV132">
            <v>6</v>
          </cell>
          <cell r="CH132">
            <v>7</v>
          </cell>
        </row>
        <row r="133">
          <cell r="BJ133">
            <v>13</v>
          </cell>
          <cell r="BV133">
            <v>32</v>
          </cell>
          <cell r="CH133">
            <v>67</v>
          </cell>
        </row>
        <row r="134">
          <cell r="BJ134">
            <v>29</v>
          </cell>
          <cell r="BV134">
            <v>38</v>
          </cell>
          <cell r="CH134">
            <v>35</v>
          </cell>
        </row>
        <row r="135">
          <cell r="BV135">
            <v>65</v>
          </cell>
          <cell r="CH135">
            <v>104</v>
          </cell>
        </row>
        <row r="137">
          <cell r="BV137">
            <v>238</v>
          </cell>
        </row>
        <row r="141">
          <cell r="BV141">
            <v>2</v>
          </cell>
          <cell r="CH141">
            <v>5</v>
          </cell>
        </row>
        <row r="142">
          <cell r="BV142">
            <v>25</v>
          </cell>
          <cell r="CH142">
            <v>61</v>
          </cell>
        </row>
        <row r="143">
          <cell r="BV143">
            <v>69</v>
          </cell>
          <cell r="CH143">
            <v>132</v>
          </cell>
        </row>
        <row r="146">
          <cell r="BV146">
            <v>116</v>
          </cell>
          <cell r="CH146">
            <v>51</v>
          </cell>
        </row>
        <row r="147">
          <cell r="BV147">
            <v>50</v>
          </cell>
          <cell r="CH147">
            <v>79</v>
          </cell>
        </row>
        <row r="151">
          <cell r="BV151">
            <v>19</v>
          </cell>
          <cell r="CH151">
            <v>133</v>
          </cell>
        </row>
        <row r="152">
          <cell r="BV152">
            <v>157</v>
          </cell>
          <cell r="CH152">
            <v>390</v>
          </cell>
        </row>
        <row r="153">
          <cell r="BV153">
            <v>264</v>
          </cell>
          <cell r="CH153">
            <v>406</v>
          </cell>
        </row>
        <row r="154">
          <cell r="BV154">
            <v>24</v>
          </cell>
          <cell r="CH154">
            <v>95</v>
          </cell>
        </row>
        <row r="155">
          <cell r="BV155">
            <v>149</v>
          </cell>
          <cell r="CH155">
            <v>267</v>
          </cell>
        </row>
        <row r="156">
          <cell r="BV156">
            <v>160</v>
          </cell>
          <cell r="CH156">
            <v>272</v>
          </cell>
        </row>
        <row r="162">
          <cell r="CH162">
            <v>8</v>
          </cell>
        </row>
        <row r="163">
          <cell r="CH163">
            <v>118</v>
          </cell>
        </row>
        <row r="164">
          <cell r="CH164">
            <v>13</v>
          </cell>
        </row>
        <row r="165">
          <cell r="CH165">
            <v>269</v>
          </cell>
        </row>
        <row r="166">
          <cell r="CH166">
            <v>4</v>
          </cell>
        </row>
        <row r="167">
          <cell r="CH167">
            <v>131</v>
          </cell>
        </row>
        <row r="171">
          <cell r="BJ171">
            <v>9</v>
          </cell>
          <cell r="BV171">
            <v>4</v>
          </cell>
          <cell r="CH171">
            <v>8</v>
          </cell>
        </row>
        <row r="172">
          <cell r="BV172">
            <v>135</v>
          </cell>
          <cell r="CH172">
            <v>412</v>
          </cell>
        </row>
        <row r="173">
          <cell r="BV173">
            <v>8</v>
          </cell>
          <cell r="CH173">
            <v>7</v>
          </cell>
        </row>
        <row r="174">
          <cell r="BJ174">
            <v>44</v>
          </cell>
          <cell r="BV174">
            <v>40</v>
          </cell>
          <cell r="CH174">
            <v>32</v>
          </cell>
        </row>
        <row r="176">
          <cell r="CH176">
            <v>18</v>
          </cell>
        </row>
        <row r="177">
          <cell r="CH177">
            <v>44</v>
          </cell>
        </row>
        <row r="179">
          <cell r="BV179">
            <v>1</v>
          </cell>
        </row>
        <row r="180">
          <cell r="BV180">
            <v>8</v>
          </cell>
        </row>
        <row r="182">
          <cell r="BV182">
            <v>7</v>
          </cell>
          <cell r="CH182">
            <v>11</v>
          </cell>
        </row>
        <row r="183">
          <cell r="BV183">
            <v>141</v>
          </cell>
          <cell r="CH183">
            <v>194</v>
          </cell>
        </row>
        <row r="185">
          <cell r="CH185">
            <v>1</v>
          </cell>
        </row>
        <row r="186">
          <cell r="CH186">
            <v>33</v>
          </cell>
        </row>
        <row r="188">
          <cell r="CH188">
            <v>2</v>
          </cell>
        </row>
        <row r="189">
          <cell r="CH189">
            <v>49</v>
          </cell>
        </row>
        <row r="191">
          <cell r="BV191">
            <v>4</v>
          </cell>
          <cell r="CH191">
            <v>5</v>
          </cell>
        </row>
        <row r="192">
          <cell r="BV192">
            <v>17</v>
          </cell>
          <cell r="CH192">
            <v>29</v>
          </cell>
        </row>
        <row r="194">
          <cell r="BJ194">
            <v>20</v>
          </cell>
          <cell r="BV194">
            <v>16</v>
          </cell>
        </row>
        <row r="196">
          <cell r="BV196">
            <v>6</v>
          </cell>
        </row>
        <row r="197">
          <cell r="BJ197">
            <v>0</v>
          </cell>
        </row>
        <row r="198">
          <cell r="CH198">
            <v>6</v>
          </cell>
        </row>
        <row r="199">
          <cell r="CH199">
            <v>8</v>
          </cell>
        </row>
        <row r="200">
          <cell r="BJ200">
            <v>4</v>
          </cell>
          <cell r="CH200">
            <v>8</v>
          </cell>
        </row>
        <row r="205">
          <cell r="BV205">
            <v>0</v>
          </cell>
        </row>
        <row r="206">
          <cell r="BJ206">
            <v>0</v>
          </cell>
          <cell r="BV206">
            <v>892</v>
          </cell>
        </row>
        <row r="207">
          <cell r="BV207">
            <v>8</v>
          </cell>
          <cell r="CH207">
            <v>28</v>
          </cell>
        </row>
        <row r="208">
          <cell r="BJ208">
            <v>80</v>
          </cell>
          <cell r="BV208">
            <v>91</v>
          </cell>
          <cell r="CH208">
            <v>506</v>
          </cell>
        </row>
        <row r="209">
          <cell r="CH209">
            <v>2</v>
          </cell>
        </row>
        <row r="210">
          <cell r="CH210">
            <v>17</v>
          </cell>
        </row>
        <row r="211">
          <cell r="CH211">
            <v>4</v>
          </cell>
        </row>
        <row r="213">
          <cell r="CH213">
            <v>1507</v>
          </cell>
        </row>
        <row r="221">
          <cell r="BJ221">
            <v>0</v>
          </cell>
        </row>
        <row r="226">
          <cell r="BV226">
            <v>216.5</v>
          </cell>
          <cell r="CH226">
            <v>228</v>
          </cell>
        </row>
        <row r="229">
          <cell r="CH229">
            <v>59</v>
          </cell>
        </row>
        <row r="230">
          <cell r="CH230">
            <v>147</v>
          </cell>
        </row>
        <row r="233">
          <cell r="BJ233">
            <v>3917</v>
          </cell>
          <cell r="BV233">
            <v>11303</v>
          </cell>
          <cell r="CH233">
            <v>23511</v>
          </cell>
        </row>
        <row r="234">
          <cell r="BJ234">
            <v>98</v>
          </cell>
          <cell r="BV234">
            <v>87</v>
          </cell>
          <cell r="CH234">
            <v>161</v>
          </cell>
        </row>
        <row r="235">
          <cell r="BJ235">
            <v>1780</v>
          </cell>
          <cell r="BV235">
            <v>1258</v>
          </cell>
          <cell r="CH235">
            <v>1698</v>
          </cell>
        </row>
        <row r="236">
          <cell r="BJ236">
            <v>412</v>
          </cell>
          <cell r="BV236">
            <v>4889</v>
          </cell>
          <cell r="CH236">
            <v>288</v>
          </cell>
        </row>
        <row r="237">
          <cell r="BJ237">
            <v>70</v>
          </cell>
        </row>
        <row r="238">
          <cell r="BJ238">
            <v>183</v>
          </cell>
          <cell r="BV238">
            <v>83</v>
          </cell>
          <cell r="CH238">
            <v>101</v>
          </cell>
        </row>
        <row r="239">
          <cell r="BJ239">
            <v>0</v>
          </cell>
          <cell r="BV239">
            <v>161</v>
          </cell>
          <cell r="CH239">
            <v>225</v>
          </cell>
        </row>
        <row r="241">
          <cell r="BJ241">
            <v>500</v>
          </cell>
          <cell r="BV241">
            <v>664</v>
          </cell>
          <cell r="CH241">
            <v>870</v>
          </cell>
        </row>
        <row r="244">
          <cell r="BJ244">
            <v>143</v>
          </cell>
          <cell r="BV244">
            <v>1254</v>
          </cell>
          <cell r="CH244">
            <v>734</v>
          </cell>
        </row>
        <row r="245">
          <cell r="BJ245">
            <v>0</v>
          </cell>
          <cell r="BV245">
            <v>0</v>
          </cell>
          <cell r="CH245">
            <v>1</v>
          </cell>
        </row>
        <row r="246">
          <cell r="BJ246">
            <v>0</v>
          </cell>
          <cell r="BV246">
            <v>1</v>
          </cell>
          <cell r="CH246">
            <v>1</v>
          </cell>
        </row>
        <row r="247">
          <cell r="BJ247">
            <v>0</v>
          </cell>
          <cell r="BV247">
            <v>2</v>
          </cell>
          <cell r="CH247">
            <v>4</v>
          </cell>
        </row>
        <row r="248">
          <cell r="BJ248">
            <v>0</v>
          </cell>
          <cell r="BV248">
            <v>0</v>
          </cell>
          <cell r="CH248">
            <v>4</v>
          </cell>
        </row>
        <row r="249">
          <cell r="BJ249">
            <v>0</v>
          </cell>
          <cell r="BV249">
            <v>8</v>
          </cell>
          <cell r="CH249">
            <v>12</v>
          </cell>
        </row>
        <row r="250">
          <cell r="BJ250">
            <v>0</v>
          </cell>
          <cell r="BV250">
            <v>3</v>
          </cell>
          <cell r="CH250">
            <v>5</v>
          </cell>
        </row>
        <row r="251">
          <cell r="BJ251">
            <v>0</v>
          </cell>
          <cell r="BV251">
            <v>0</v>
          </cell>
          <cell r="CH251">
            <v>0</v>
          </cell>
        </row>
        <row r="256">
          <cell r="BJ256">
            <v>24.21</v>
          </cell>
          <cell r="BV256">
            <v>343.75</v>
          </cell>
          <cell r="CH256">
            <v>689.11</v>
          </cell>
        </row>
        <row r="257">
          <cell r="BJ257">
            <v>61.94</v>
          </cell>
          <cell r="BV257">
            <v>521.57000000000005</v>
          </cell>
          <cell r="CH257">
            <v>865.02</v>
          </cell>
        </row>
        <row r="258">
          <cell r="BJ258">
            <v>0</v>
          </cell>
          <cell r="BV258">
            <v>0</v>
          </cell>
          <cell r="CH258">
            <v>15</v>
          </cell>
        </row>
        <row r="259">
          <cell r="BJ259">
            <v>0</v>
          </cell>
          <cell r="BV259">
            <v>23.25</v>
          </cell>
        </row>
        <row r="260">
          <cell r="BJ260">
            <v>0</v>
          </cell>
        </row>
        <row r="261">
          <cell r="BJ261">
            <v>0</v>
          </cell>
        </row>
        <row r="262">
          <cell r="BJ262">
            <v>0</v>
          </cell>
        </row>
        <row r="263">
          <cell r="BJ263">
            <v>0</v>
          </cell>
        </row>
        <row r="264">
          <cell r="BJ264">
            <v>0</v>
          </cell>
          <cell r="BV264">
            <v>805</v>
          </cell>
          <cell r="CH264">
            <v>1365</v>
          </cell>
        </row>
        <row r="265">
          <cell r="BJ265">
            <v>0</v>
          </cell>
        </row>
        <row r="266">
          <cell r="BJ266">
            <v>10</v>
          </cell>
        </row>
        <row r="269">
          <cell r="BJ269">
            <v>319.64</v>
          </cell>
          <cell r="BV269">
            <v>6596</v>
          </cell>
          <cell r="CH269">
            <v>3496.07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244"/>
  <sheetViews>
    <sheetView tabSelected="1" view="pageLayout" zoomScaleNormal="100" zoomScaleSheetLayoutView="100" workbookViewId="0">
      <selection activeCell="H6" sqref="H6"/>
    </sheetView>
  </sheetViews>
  <sheetFormatPr defaultRowHeight="15" x14ac:dyDescent="0.25"/>
  <cols>
    <col min="1" max="1" width="40.7109375" customWidth="1"/>
    <col min="2" max="2" width="10.5703125" customWidth="1"/>
    <col min="3" max="3" width="9.140625" customWidth="1"/>
    <col min="4" max="4" width="11.140625" bestFit="1" customWidth="1"/>
    <col min="5" max="5" width="14.28515625" bestFit="1" customWidth="1"/>
    <col min="6" max="7" width="12.42578125" style="96" bestFit="1" customWidth="1"/>
    <col min="8" max="8" width="17.28515625" bestFit="1" customWidth="1"/>
  </cols>
  <sheetData>
    <row r="1" spans="1:8" x14ac:dyDescent="0.25">
      <c r="A1" s="1"/>
      <c r="B1" s="2" t="s">
        <v>0</v>
      </c>
      <c r="C1" s="1"/>
      <c r="D1" s="1"/>
      <c r="E1" s="1"/>
      <c r="F1" s="3"/>
      <c r="G1" s="3"/>
      <c r="H1" s="4"/>
    </row>
    <row r="2" spans="1:8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7"/>
      <c r="H2" s="4"/>
    </row>
    <row r="3" spans="1:8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9" t="s">
        <v>6</v>
      </c>
      <c r="H3" s="10" t="s">
        <v>7</v>
      </c>
    </row>
    <row r="4" spans="1:8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>
        <v>2020</v>
      </c>
      <c r="H4" s="8" t="s">
        <v>11</v>
      </c>
    </row>
    <row r="5" spans="1:8" x14ac:dyDescent="0.25">
      <c r="A5" s="13" t="s">
        <v>12</v>
      </c>
      <c r="B5" s="14"/>
      <c r="C5" s="15"/>
      <c r="D5" s="16">
        <f>[1]Monthly!CH15</f>
        <v>0</v>
      </c>
      <c r="E5" s="16">
        <f>[1]Fiscal!H15</f>
        <v>0</v>
      </c>
      <c r="F5" s="17">
        <f>[1]Monthly!BV15</f>
        <v>0</v>
      </c>
      <c r="G5" s="17">
        <f>[1]Monthly!BJ15</f>
        <v>0</v>
      </c>
      <c r="H5" s="18"/>
    </row>
    <row r="6" spans="1:8" x14ac:dyDescent="0.25">
      <c r="A6" s="19"/>
      <c r="B6" s="20"/>
      <c r="C6" s="21" t="s">
        <v>13</v>
      </c>
      <c r="D6" s="22">
        <f>SUM(D5:D5)</f>
        <v>0</v>
      </c>
      <c r="E6" s="22">
        <f>SUM(E5:E5)</f>
        <v>0</v>
      </c>
      <c r="F6" s="23">
        <f>SUM(F5:F5)</f>
        <v>0</v>
      </c>
      <c r="G6" s="23">
        <f>SUM(G5:G5)</f>
        <v>0</v>
      </c>
      <c r="H6" s="18"/>
    </row>
    <row r="7" spans="1:8" x14ac:dyDescent="0.25">
      <c r="A7" s="24" t="s">
        <v>14</v>
      </c>
      <c r="B7" s="25"/>
      <c r="C7" s="26"/>
      <c r="D7" s="27">
        <f>[1]Monthly!CH17</f>
        <v>16</v>
      </c>
      <c r="E7" s="28">
        <f>[1]Fiscal!H17</f>
        <v>465</v>
      </c>
      <c r="F7" s="29">
        <f>[1]Monthly!BV17</f>
        <v>49</v>
      </c>
      <c r="G7" s="29">
        <f>[1]Monthly!BJ17</f>
        <v>1346</v>
      </c>
      <c r="H7" s="18">
        <f>(D7-G7)/G7</f>
        <v>-0.98811292719167909</v>
      </c>
    </row>
    <row r="8" spans="1:8" x14ac:dyDescent="0.25">
      <c r="A8" s="4"/>
      <c r="B8" s="4"/>
      <c r="C8" s="11"/>
      <c r="D8" s="30"/>
      <c r="E8" s="30"/>
      <c r="F8" s="31"/>
      <c r="G8" s="31"/>
      <c r="H8" s="12"/>
    </row>
    <row r="9" spans="1:8" x14ac:dyDescent="0.25">
      <c r="A9" s="2" t="s">
        <v>15</v>
      </c>
      <c r="B9" s="4"/>
      <c r="C9" s="11"/>
      <c r="D9" s="9"/>
      <c r="E9" s="8"/>
      <c r="F9" s="8"/>
      <c r="G9" s="8"/>
      <c r="H9" s="8"/>
    </row>
    <row r="10" spans="1:8" x14ac:dyDescent="0.25">
      <c r="A10" s="13" t="s">
        <v>16</v>
      </c>
      <c r="B10" s="32"/>
      <c r="C10" s="15"/>
      <c r="D10" s="16">
        <f>[1]Monthly!CH21</f>
        <v>5930</v>
      </c>
      <c r="E10" s="16">
        <f>[1]Fiscal!H21</f>
        <v>26654</v>
      </c>
      <c r="F10" s="16">
        <f>[1]Monthly!BV21</f>
        <v>1123</v>
      </c>
      <c r="G10" s="16">
        <f>[1]Monthly!BJ21</f>
        <v>756</v>
      </c>
      <c r="H10" s="18">
        <f t="shared" ref="H10:H52" si="0">(+D10-G10)/G10</f>
        <v>6.8439153439153442</v>
      </c>
    </row>
    <row r="11" spans="1:8" hidden="1" x14ac:dyDescent="0.25">
      <c r="A11" s="19" t="s">
        <v>17</v>
      </c>
      <c r="B11" s="33"/>
      <c r="C11" s="34"/>
      <c r="D11" s="16">
        <f>[1]Monthly!CH22</f>
        <v>0</v>
      </c>
      <c r="E11" s="16">
        <f>[1]Fiscal!H22</f>
        <v>0</v>
      </c>
      <c r="F11" s="16">
        <f>[1]Monthly!BVI22</f>
        <v>0</v>
      </c>
      <c r="G11" s="16">
        <f>[1]Monthly!BJJ22</f>
        <v>0</v>
      </c>
      <c r="H11" s="18" t="e">
        <f t="shared" si="0"/>
        <v>#DIV/0!</v>
      </c>
    </row>
    <row r="12" spans="1:8" hidden="1" x14ac:dyDescent="0.25">
      <c r="A12" s="19" t="s">
        <v>18</v>
      </c>
      <c r="B12" s="33"/>
      <c r="C12" s="34"/>
      <c r="D12" s="16">
        <f>[1]Monthly!CH23</f>
        <v>0</v>
      </c>
      <c r="E12" s="16">
        <f>[1]Fiscal!H23</f>
        <v>0</v>
      </c>
      <c r="F12" s="16">
        <f>[1]Monthly!BVI23</f>
        <v>0</v>
      </c>
      <c r="G12" s="16">
        <f>[1]Monthly!BJJ23</f>
        <v>0</v>
      </c>
      <c r="H12" s="18" t="e">
        <f t="shared" si="0"/>
        <v>#DIV/0!</v>
      </c>
    </row>
    <row r="13" spans="1:8" x14ac:dyDescent="0.25">
      <c r="A13" s="13" t="s">
        <v>19</v>
      </c>
      <c r="B13" s="14"/>
      <c r="C13" s="15"/>
      <c r="D13" s="16">
        <f>[1]Monthly!CH24</f>
        <v>2</v>
      </c>
      <c r="E13" s="16">
        <f>[1]Fiscal!H24</f>
        <v>73</v>
      </c>
      <c r="F13" s="16">
        <f>[1]Monthly!BV24</f>
        <v>34</v>
      </c>
      <c r="G13" s="16">
        <f>[1]Monthly!BJ24</f>
        <v>10</v>
      </c>
      <c r="H13" s="18">
        <f t="shared" si="0"/>
        <v>-0.8</v>
      </c>
    </row>
    <row r="14" spans="1:8" hidden="1" x14ac:dyDescent="0.25">
      <c r="A14" s="13" t="s">
        <v>20</v>
      </c>
      <c r="B14" s="14"/>
      <c r="C14" s="15"/>
      <c r="D14" s="16">
        <f>[1]Monthly!CH25</f>
        <v>0</v>
      </c>
      <c r="E14" s="16">
        <f>[1]Fiscal!H25</f>
        <v>0</v>
      </c>
      <c r="F14" s="16">
        <f>[1]Monthly!BV25</f>
        <v>0</v>
      </c>
      <c r="G14" s="16">
        <f>[1]Monthly!BJ25</f>
        <v>58</v>
      </c>
      <c r="H14" s="18">
        <f t="shared" si="0"/>
        <v>-1</v>
      </c>
    </row>
    <row r="15" spans="1:8" x14ac:dyDescent="0.25">
      <c r="A15" s="13" t="s">
        <v>21</v>
      </c>
      <c r="B15" s="14"/>
      <c r="C15" s="15"/>
      <c r="D15" s="16">
        <f>[1]Monthly!CH26</f>
        <v>0</v>
      </c>
      <c r="E15" s="16">
        <f>[1]Fiscal!H26</f>
        <v>0</v>
      </c>
      <c r="F15" s="16">
        <f>[1]Monthly!BV26</f>
        <v>0</v>
      </c>
      <c r="G15" s="16">
        <f>[1]Monthly!BJ26</f>
        <v>0</v>
      </c>
      <c r="H15" s="18"/>
    </row>
    <row r="16" spans="1:8" x14ac:dyDescent="0.25">
      <c r="A16" s="13" t="s">
        <v>22</v>
      </c>
      <c r="B16" s="14"/>
      <c r="C16" s="15"/>
      <c r="D16" s="16">
        <f>[1]Monthly!CH27</f>
        <v>37</v>
      </c>
      <c r="E16" s="16">
        <f>[1]Fiscal!H27</f>
        <v>796</v>
      </c>
      <c r="F16" s="16">
        <f>[1]Monthly!BV27</f>
        <v>67</v>
      </c>
      <c r="G16" s="16">
        <f>[1]Monthly!BJ27</f>
        <v>82</v>
      </c>
      <c r="H16" s="18">
        <f t="shared" si="0"/>
        <v>-0.54878048780487809</v>
      </c>
    </row>
    <row r="17" spans="1:8" hidden="1" x14ac:dyDescent="0.25">
      <c r="A17" s="19" t="s">
        <v>23</v>
      </c>
      <c r="B17" s="33"/>
      <c r="C17" s="34"/>
      <c r="D17" s="16">
        <f>[1]Monthly!CH29</f>
        <v>0</v>
      </c>
      <c r="E17" s="16">
        <f>[1]Fiscal!H28</f>
        <v>178</v>
      </c>
      <c r="F17" s="16">
        <f>[1]Monthly!BVI29</f>
        <v>0</v>
      </c>
      <c r="G17" s="16">
        <f>[1]Monthly!BJJ29</f>
        <v>0</v>
      </c>
      <c r="H17" s="18" t="e">
        <f t="shared" si="0"/>
        <v>#DIV/0!</v>
      </c>
    </row>
    <row r="18" spans="1:8" hidden="1" x14ac:dyDescent="0.25">
      <c r="A18" s="19" t="s">
        <v>24</v>
      </c>
      <c r="B18" s="33"/>
      <c r="C18" s="34"/>
      <c r="D18" s="16">
        <f>[1]Monthly!CH30</f>
        <v>0</v>
      </c>
      <c r="E18" s="16">
        <f>[1]Fiscal!H29</f>
        <v>0</v>
      </c>
      <c r="F18" s="16">
        <f>[1]Monthly!BVI30</f>
        <v>0</v>
      </c>
      <c r="G18" s="16">
        <f>[1]Monthly!BJJ30</f>
        <v>0</v>
      </c>
      <c r="H18" s="18" t="e">
        <f t="shared" si="0"/>
        <v>#DIV/0!</v>
      </c>
    </row>
    <row r="19" spans="1:8" hidden="1" x14ac:dyDescent="0.25">
      <c r="A19" s="19" t="s">
        <v>25</v>
      </c>
      <c r="B19" s="33"/>
      <c r="C19" s="34"/>
      <c r="D19" s="16">
        <f>[1]Monthly!CH31</f>
        <v>0</v>
      </c>
      <c r="E19" s="16">
        <f>[1]Fiscal!H30</f>
        <v>0</v>
      </c>
      <c r="F19" s="16">
        <f>[1]Monthly!BVI31</f>
        <v>0</v>
      </c>
      <c r="G19" s="16">
        <f>[1]Monthly!BJJ31</f>
        <v>0</v>
      </c>
      <c r="H19" s="18" t="e">
        <f t="shared" si="0"/>
        <v>#DIV/0!</v>
      </c>
    </row>
    <row r="20" spans="1:8" x14ac:dyDescent="0.25">
      <c r="A20" s="19" t="s">
        <v>26</v>
      </c>
      <c r="B20" s="33"/>
      <c r="C20" s="34"/>
      <c r="D20" s="16">
        <f>[1]Monthly!CH28</f>
        <v>17</v>
      </c>
      <c r="E20" s="16">
        <f>[1]Fiscal!H28</f>
        <v>178</v>
      </c>
      <c r="F20" s="16">
        <f>[1]Monthly!BV28</f>
        <v>10</v>
      </c>
      <c r="G20" s="16">
        <f>[1]Monthly!BJ28</f>
        <v>26</v>
      </c>
      <c r="H20" s="18">
        <f t="shared" si="0"/>
        <v>-0.34615384615384615</v>
      </c>
    </row>
    <row r="21" spans="1:8" x14ac:dyDescent="0.25">
      <c r="A21" s="13" t="s">
        <v>27</v>
      </c>
      <c r="B21" s="14"/>
      <c r="C21" s="15"/>
      <c r="D21" s="16">
        <f>[1]Monthly!CH32</f>
        <v>39</v>
      </c>
      <c r="E21" s="16">
        <f>[1]Fiscal!H32</f>
        <v>863</v>
      </c>
      <c r="F21" s="16">
        <f>[1]Monthly!BV32</f>
        <v>99</v>
      </c>
      <c r="G21" s="16">
        <f>[1]Monthly!BJ32</f>
        <v>51</v>
      </c>
      <c r="H21" s="18">
        <f t="shared" si="0"/>
        <v>-0.23529411764705882</v>
      </c>
    </row>
    <row r="22" spans="1:8" x14ac:dyDescent="0.25">
      <c r="A22" s="13" t="s">
        <v>28</v>
      </c>
      <c r="B22" s="14"/>
      <c r="C22" s="15"/>
      <c r="D22" s="16">
        <f>[1]Monthly!CH33</f>
        <v>0</v>
      </c>
      <c r="E22" s="16">
        <f>[1]Fiscal!H33</f>
        <v>20</v>
      </c>
      <c r="F22" s="16">
        <f>[1]Monthly!BV33</f>
        <v>2</v>
      </c>
      <c r="G22" s="16">
        <f>[1]Monthly!BJ33</f>
        <v>0</v>
      </c>
      <c r="H22" s="18"/>
    </row>
    <row r="23" spans="1:8" x14ac:dyDescent="0.25">
      <c r="A23" s="13" t="s">
        <v>29</v>
      </c>
      <c r="B23" s="14"/>
      <c r="C23" s="15"/>
      <c r="D23" s="16">
        <f>[1]Monthly!CH34</f>
        <v>11</v>
      </c>
      <c r="E23" s="16">
        <f>[1]Fiscal!H34</f>
        <v>221</v>
      </c>
      <c r="F23" s="16">
        <f>[1]Monthly!BV34</f>
        <v>62</v>
      </c>
      <c r="G23" s="16">
        <f>[1]Monthly!BJ34</f>
        <v>0</v>
      </c>
      <c r="H23" s="18"/>
    </row>
    <row r="24" spans="1:8" hidden="1" x14ac:dyDescent="0.25">
      <c r="A24" s="13" t="s">
        <v>30</v>
      </c>
      <c r="B24" s="14"/>
      <c r="C24" s="15"/>
      <c r="D24" s="16">
        <f>[1]Monthly!CH35</f>
        <v>0</v>
      </c>
      <c r="E24" s="16">
        <f>[1]Fiscal!H35</f>
        <v>0</v>
      </c>
      <c r="F24" s="16">
        <f>[1]Monthly!BV35</f>
        <v>0</v>
      </c>
      <c r="G24" s="16">
        <f>[1]Monthly!BJ35</f>
        <v>0</v>
      </c>
      <c r="H24" s="18" t="e">
        <f t="shared" si="0"/>
        <v>#DIV/0!</v>
      </c>
    </row>
    <row r="25" spans="1:8" x14ac:dyDescent="0.25">
      <c r="A25" s="13" t="s">
        <v>31</v>
      </c>
      <c r="B25" s="14"/>
      <c r="C25" s="15"/>
      <c r="D25" s="16">
        <f>[1]Monthly!CH36</f>
        <v>312</v>
      </c>
      <c r="E25" s="16">
        <f>[1]Fiscal!H36</f>
        <v>4383</v>
      </c>
      <c r="F25" s="16">
        <f>[1]Monthly!BV36</f>
        <v>275</v>
      </c>
      <c r="G25" s="16">
        <f>[1]Monthly!BJ36</f>
        <v>164</v>
      </c>
      <c r="H25" s="18">
        <f t="shared" si="0"/>
        <v>0.90243902439024393</v>
      </c>
    </row>
    <row r="26" spans="1:8" hidden="1" x14ac:dyDescent="0.25">
      <c r="A26" s="19" t="s">
        <v>32</v>
      </c>
      <c r="B26" s="33"/>
      <c r="C26" s="34"/>
      <c r="D26" s="16">
        <f>[1]Monthly!CH37</f>
        <v>0</v>
      </c>
      <c r="E26" s="16">
        <f>[1]Fiscal!H37</f>
        <v>0</v>
      </c>
      <c r="F26" s="16">
        <f>[1]Monthly!BVI37</f>
        <v>0</v>
      </c>
      <c r="G26" s="16">
        <f>[1]Monthly!BJJ37</f>
        <v>0</v>
      </c>
      <c r="H26" s="18" t="e">
        <f t="shared" si="0"/>
        <v>#DIV/0!</v>
      </c>
    </row>
    <row r="27" spans="1:8" hidden="1" x14ac:dyDescent="0.25">
      <c r="A27" s="19" t="s">
        <v>33</v>
      </c>
      <c r="B27" s="35"/>
      <c r="C27" s="36"/>
      <c r="D27" s="16">
        <f>[1]Monthly!CH38</f>
        <v>0</v>
      </c>
      <c r="E27" s="16">
        <f>[1]Fiscal!H38</f>
        <v>0</v>
      </c>
      <c r="F27" s="16">
        <f>[1]Monthly!BVI38</f>
        <v>0</v>
      </c>
      <c r="G27" s="16">
        <f>[1]Monthly!BJJ38</f>
        <v>0</v>
      </c>
      <c r="H27" s="18" t="e">
        <f t="shared" si="0"/>
        <v>#DIV/0!</v>
      </c>
    </row>
    <row r="28" spans="1:8" hidden="1" x14ac:dyDescent="0.25">
      <c r="A28" s="13" t="s">
        <v>34</v>
      </c>
      <c r="B28" s="37"/>
      <c r="C28" s="38"/>
      <c r="D28" s="16">
        <f>[1]Monthly!CH40</f>
        <v>0</v>
      </c>
      <c r="E28" s="16">
        <f>[1]Fiscal!H39</f>
        <v>0</v>
      </c>
      <c r="F28" s="16">
        <f>[1]Monthly!BV40</f>
        <v>0</v>
      </c>
      <c r="G28" s="16">
        <f>[1]Monthly!BJ40</f>
        <v>0</v>
      </c>
      <c r="H28" s="18" t="e">
        <f t="shared" si="0"/>
        <v>#DIV/0!</v>
      </c>
    </row>
    <row r="29" spans="1:8" x14ac:dyDescent="0.25">
      <c r="A29" s="13" t="s">
        <v>35</v>
      </c>
      <c r="B29" s="37"/>
      <c r="C29" s="38"/>
      <c r="D29" s="16">
        <f>[1]Monthly!CH41</f>
        <v>13</v>
      </c>
      <c r="E29" s="16">
        <f>[1]Fiscal!H41</f>
        <v>199</v>
      </c>
      <c r="F29" s="16">
        <f>[1]Monthly!BV41</f>
        <v>1</v>
      </c>
      <c r="G29" s="16">
        <f>[1]Monthly!BJ41</f>
        <v>36</v>
      </c>
      <c r="H29" s="18">
        <f t="shared" si="0"/>
        <v>-0.63888888888888884</v>
      </c>
    </row>
    <row r="30" spans="1:8" x14ac:dyDescent="0.25">
      <c r="A30" s="13" t="s">
        <v>36</v>
      </c>
      <c r="B30" s="37"/>
      <c r="C30" s="38"/>
      <c r="D30" s="16">
        <f>[1]Monthly!CH42</f>
        <v>1</v>
      </c>
      <c r="E30" s="16">
        <f>[1]Fiscal!H42</f>
        <v>54</v>
      </c>
      <c r="F30" s="16">
        <f>[1]Monthly!BV42</f>
        <v>5</v>
      </c>
      <c r="G30" s="16">
        <f>[1]Monthly!BJ42</f>
        <v>0</v>
      </c>
      <c r="H30" s="18"/>
    </row>
    <row r="31" spans="1:8" x14ac:dyDescent="0.25">
      <c r="A31" s="13" t="s">
        <v>37</v>
      </c>
      <c r="B31" s="37"/>
      <c r="C31" s="38"/>
      <c r="D31" s="16">
        <f>[1]Monthly!CH43</f>
        <v>901</v>
      </c>
      <c r="E31" s="16">
        <f>[1]Fiscal!H43</f>
        <v>11761</v>
      </c>
      <c r="F31" s="16">
        <f>[1]Monthly!BV43</f>
        <v>870</v>
      </c>
      <c r="G31" s="16">
        <f>[1]Monthly!BJ43</f>
        <v>0</v>
      </c>
      <c r="H31" s="18"/>
    </row>
    <row r="32" spans="1:8" x14ac:dyDescent="0.25">
      <c r="A32" s="13" t="s">
        <v>38</v>
      </c>
      <c r="B32" s="14"/>
      <c r="C32" s="15"/>
      <c r="D32" s="16">
        <f>[1]Monthly!CH44</f>
        <v>92</v>
      </c>
      <c r="E32" s="16">
        <f>[1]Fiscal!H44</f>
        <v>1370</v>
      </c>
      <c r="F32" s="16">
        <f>[1]Monthly!BV44</f>
        <v>65</v>
      </c>
      <c r="G32" s="16">
        <f>[1]Monthly!BJ44</f>
        <v>91</v>
      </c>
      <c r="H32" s="18">
        <f t="shared" si="0"/>
        <v>1.098901098901099E-2</v>
      </c>
    </row>
    <row r="33" spans="1:8" x14ac:dyDescent="0.25">
      <c r="A33" s="13" t="s">
        <v>39</v>
      </c>
      <c r="B33" s="14"/>
      <c r="C33" s="15"/>
      <c r="D33" s="16">
        <f>[1]Monthly!CH45</f>
        <v>46</v>
      </c>
      <c r="E33" s="16">
        <f>[1]Fiscal!H45</f>
        <v>520</v>
      </c>
      <c r="F33" s="16">
        <f>[1]Monthly!BV45</f>
        <v>29</v>
      </c>
      <c r="G33" s="16">
        <f>[1]Monthly!BJ45</f>
        <v>236</v>
      </c>
      <c r="H33" s="18">
        <f t="shared" si="0"/>
        <v>-0.80508474576271183</v>
      </c>
    </row>
    <row r="34" spans="1:8" hidden="1" x14ac:dyDescent="0.25">
      <c r="A34" s="19" t="s">
        <v>40</v>
      </c>
      <c r="B34" s="33"/>
      <c r="C34" s="34"/>
      <c r="D34" s="16">
        <f>[1]Monthly!CH46</f>
        <v>5930</v>
      </c>
      <c r="E34" s="16">
        <f>[1]Fiscal!H45</f>
        <v>520</v>
      </c>
      <c r="F34" s="16">
        <f>[1]Monthly!BVI46</f>
        <v>0</v>
      </c>
      <c r="G34" s="16">
        <f>[1]Monthly!BJJ46</f>
        <v>0</v>
      </c>
      <c r="H34" s="18" t="e">
        <f t="shared" si="0"/>
        <v>#DIV/0!</v>
      </c>
    </row>
    <row r="35" spans="1:8" hidden="1" x14ac:dyDescent="0.25">
      <c r="A35" s="13" t="s">
        <v>41</v>
      </c>
      <c r="B35" s="14"/>
      <c r="C35" s="15"/>
      <c r="D35" s="16">
        <f>[1]Monthly!CH47</f>
        <v>0</v>
      </c>
      <c r="E35" s="16">
        <f>[1]Fiscal!H46</f>
        <v>5930</v>
      </c>
      <c r="F35" s="16">
        <f>[1]Monthly!BV47</f>
        <v>0</v>
      </c>
      <c r="G35" s="16">
        <f>[1]Monthly!BJ47</f>
        <v>0</v>
      </c>
      <c r="H35" s="18" t="e">
        <f t="shared" si="0"/>
        <v>#DIV/0!</v>
      </c>
    </row>
    <row r="36" spans="1:8" hidden="1" x14ac:dyDescent="0.25">
      <c r="A36" s="19" t="s">
        <v>42</v>
      </c>
      <c r="B36" s="33"/>
      <c r="C36" s="34"/>
      <c r="D36" s="16">
        <f>[1]Monthly!CH49</f>
        <v>0</v>
      </c>
      <c r="E36" s="16">
        <f>[1]Fiscal!H47</f>
        <v>0</v>
      </c>
      <c r="F36" s="16">
        <f>[1]Monthly!BVI49</f>
        <v>0</v>
      </c>
      <c r="G36" s="16">
        <f>[1]Monthly!BJJ49</f>
        <v>0</v>
      </c>
      <c r="H36" s="18" t="e">
        <f t="shared" si="0"/>
        <v>#DIV/0!</v>
      </c>
    </row>
    <row r="37" spans="1:8" hidden="1" x14ac:dyDescent="0.25">
      <c r="A37" s="39" t="s">
        <v>43</v>
      </c>
      <c r="B37" s="33"/>
      <c r="C37" s="34"/>
      <c r="D37" s="16">
        <f>[1]Monthly!CH50</f>
        <v>0</v>
      </c>
      <c r="E37" s="16">
        <f>[1]Fiscal!H48</f>
        <v>0</v>
      </c>
      <c r="F37" s="16">
        <f>[1]Monthly!BVI50</f>
        <v>0</v>
      </c>
      <c r="G37" s="16">
        <f>[1]Monthly!BJJ50</f>
        <v>0</v>
      </c>
      <c r="H37" s="18" t="e">
        <f t="shared" si="0"/>
        <v>#DIV/0!</v>
      </c>
    </row>
    <row r="38" spans="1:8" x14ac:dyDescent="0.25">
      <c r="A38" s="13" t="s">
        <v>44</v>
      </c>
      <c r="B38" s="14"/>
      <c r="C38" s="15"/>
      <c r="D38" s="16">
        <f>[1]Monthly!CH51</f>
        <v>0</v>
      </c>
      <c r="E38" s="16">
        <f>[1]Fiscal!H51</f>
        <v>35</v>
      </c>
      <c r="F38" s="16">
        <f>[1]Monthly!BV51</f>
        <v>8</v>
      </c>
      <c r="G38" s="16">
        <f>[1]Monthly!BJ51</f>
        <v>1</v>
      </c>
      <c r="H38" s="18">
        <f t="shared" si="0"/>
        <v>-1</v>
      </c>
    </row>
    <row r="39" spans="1:8" hidden="1" x14ac:dyDescent="0.25">
      <c r="A39" s="13" t="s">
        <v>45</v>
      </c>
      <c r="B39" s="14"/>
      <c r="C39" s="15"/>
      <c r="D39" s="16">
        <f>[1]Monthly!CH52</f>
        <v>0</v>
      </c>
      <c r="E39" s="16">
        <f>[1]Fiscal!H50</f>
        <v>0</v>
      </c>
      <c r="F39" s="16">
        <f>[1]Monthly!BV52</f>
        <v>0</v>
      </c>
      <c r="G39" s="16">
        <f>[1]Monthly!BJ52</f>
        <v>12</v>
      </c>
      <c r="H39" s="18">
        <f t="shared" si="0"/>
        <v>-1</v>
      </c>
    </row>
    <row r="40" spans="1:8" x14ac:dyDescent="0.25">
      <c r="A40" s="13" t="s">
        <v>46</v>
      </c>
      <c r="B40" s="14"/>
      <c r="C40" s="15"/>
      <c r="D40" s="16">
        <f>[1]Monthly!CH53</f>
        <v>70</v>
      </c>
      <c r="E40" s="16">
        <f>[1]Fiscal!H53</f>
        <v>1008</v>
      </c>
      <c r="F40" s="16">
        <f>[1]Monthly!BV53</f>
        <v>104</v>
      </c>
      <c r="G40" s="16">
        <f>[1]Monthly!BJ53</f>
        <v>54</v>
      </c>
      <c r="H40" s="18">
        <f t="shared" si="0"/>
        <v>0.29629629629629628</v>
      </c>
    </row>
    <row r="41" spans="1:8" hidden="1" x14ac:dyDescent="0.25">
      <c r="A41" s="19" t="s">
        <v>47</v>
      </c>
      <c r="B41" s="33"/>
      <c r="C41" s="34"/>
      <c r="D41" s="16">
        <f>[1]Monthly!CH55</f>
        <v>0</v>
      </c>
      <c r="E41" s="16">
        <f>[1]Fiscal!H52</f>
        <v>0</v>
      </c>
      <c r="F41" s="16">
        <f>[1]Monthly!BVI55</f>
        <v>0</v>
      </c>
      <c r="G41" s="16">
        <f>[1]Monthly!BJJ55</f>
        <v>0</v>
      </c>
      <c r="H41" s="18" t="e">
        <f t="shared" si="0"/>
        <v>#DIV/0!</v>
      </c>
    </row>
    <row r="42" spans="1:8" x14ac:dyDescent="0.25">
      <c r="A42" s="19" t="s">
        <v>48</v>
      </c>
      <c r="B42" s="33"/>
      <c r="C42" s="34"/>
      <c r="D42" s="16">
        <f>[1]Monthly!CH54</f>
        <v>312</v>
      </c>
      <c r="E42" s="16">
        <f>[1]Fiscal!H54</f>
        <v>1601</v>
      </c>
      <c r="F42" s="16">
        <f>[1]Monthly!BV54</f>
        <v>0</v>
      </c>
      <c r="G42" s="16">
        <f>[1]Monthly!BJ54</f>
        <v>0</v>
      </c>
      <c r="H42" s="18"/>
    </row>
    <row r="43" spans="1:8" x14ac:dyDescent="0.25">
      <c r="A43" s="13" t="s">
        <v>49</v>
      </c>
      <c r="B43" s="14"/>
      <c r="C43" s="15"/>
      <c r="D43" s="16">
        <f>[1]Monthly!CH56</f>
        <v>0</v>
      </c>
      <c r="E43" s="16">
        <f>[1]Fiscal!H56</f>
        <v>23</v>
      </c>
      <c r="F43" s="16">
        <f>[1]Monthly!BV56</f>
        <v>0</v>
      </c>
      <c r="G43" s="16">
        <f>[1]Monthly!BJ56</f>
        <v>0</v>
      </c>
      <c r="H43" s="18"/>
    </row>
    <row r="44" spans="1:8" x14ac:dyDescent="0.25">
      <c r="A44" s="13" t="s">
        <v>50</v>
      </c>
      <c r="B44" s="14"/>
      <c r="C44" s="15"/>
      <c r="D44" s="16">
        <f>[1]Monthly!CH57</f>
        <v>8</v>
      </c>
      <c r="E44" s="16">
        <f>[1]Fiscal!H57</f>
        <v>71</v>
      </c>
      <c r="F44" s="16">
        <f>[1]Monthly!BV57</f>
        <v>0</v>
      </c>
      <c r="G44" s="16">
        <f>[1]Monthly!BJ57</f>
        <v>0</v>
      </c>
      <c r="H44" s="18"/>
    </row>
    <row r="45" spans="1:8" hidden="1" x14ac:dyDescent="0.25">
      <c r="A45" s="19" t="s">
        <v>51</v>
      </c>
      <c r="B45" s="33"/>
      <c r="C45" s="34"/>
      <c r="D45" s="16">
        <f>[1]Monthly!CH59</f>
        <v>0</v>
      </c>
      <c r="E45" s="16">
        <f>[1]Fiscal!H56</f>
        <v>23</v>
      </c>
      <c r="F45" s="16">
        <f>[1]Monthly!BVI59</f>
        <v>0</v>
      </c>
      <c r="G45" s="16">
        <f>[1]Monthly!BJJ59</f>
        <v>0</v>
      </c>
      <c r="H45" s="18"/>
    </row>
    <row r="46" spans="1:8" hidden="1" x14ac:dyDescent="0.25">
      <c r="A46" s="19" t="s">
        <v>52</v>
      </c>
      <c r="B46" s="33"/>
      <c r="C46" s="34"/>
      <c r="D46" s="16">
        <f>[1]Monthly!CH60</f>
        <v>0</v>
      </c>
      <c r="E46" s="16">
        <f>[1]Fiscal!H57</f>
        <v>71</v>
      </c>
      <c r="F46" s="16">
        <f>[1]Monthly!BVI60</f>
        <v>0</v>
      </c>
      <c r="G46" s="16">
        <f>[1]Monthly!BJJ60</f>
        <v>0</v>
      </c>
      <c r="H46" s="18"/>
    </row>
    <row r="47" spans="1:8" x14ac:dyDescent="0.25">
      <c r="A47" s="13" t="s">
        <v>53</v>
      </c>
      <c r="B47" s="14"/>
      <c r="C47" s="15"/>
      <c r="D47" s="16">
        <f>[1]Monthly!CH62</f>
        <v>1590</v>
      </c>
      <c r="E47" s="16">
        <f>[1]Fiscal!H62</f>
        <v>16831</v>
      </c>
      <c r="F47" s="16">
        <f>[1]Monthly!BV62</f>
        <v>1073</v>
      </c>
      <c r="G47" s="16">
        <f>[1]Monthly!BJ62</f>
        <v>0</v>
      </c>
      <c r="H47" s="18"/>
    </row>
    <row r="48" spans="1:8" x14ac:dyDescent="0.25">
      <c r="A48" s="13" t="s">
        <v>54</v>
      </c>
      <c r="B48" s="14"/>
      <c r="C48" s="15"/>
      <c r="D48" s="16">
        <f>[1]Monthly!CH63</f>
        <v>44</v>
      </c>
      <c r="E48" s="16">
        <f>[1]Fiscal!H63</f>
        <v>948</v>
      </c>
      <c r="F48" s="16">
        <f>[1]Monthly!BV63</f>
        <v>28</v>
      </c>
      <c r="G48" s="16">
        <f>[1]Monthly!BJ63</f>
        <v>85</v>
      </c>
      <c r="H48" s="18">
        <f t="shared" si="0"/>
        <v>-0.4823529411764706</v>
      </c>
    </row>
    <row r="49" spans="1:8" x14ac:dyDescent="0.25">
      <c r="A49" s="13" t="s">
        <v>55</v>
      </c>
      <c r="B49" s="14"/>
      <c r="C49" s="15"/>
      <c r="D49" s="16">
        <f>[1]Monthly!CH64</f>
        <v>14</v>
      </c>
      <c r="E49" s="16">
        <f>[1]Fiscal!H64</f>
        <v>446</v>
      </c>
      <c r="F49" s="16">
        <f>[1]Monthly!BV64</f>
        <v>42</v>
      </c>
      <c r="G49" s="16">
        <f>[1]Monthly!BJ64</f>
        <v>1</v>
      </c>
      <c r="H49" s="18">
        <f t="shared" si="0"/>
        <v>13</v>
      </c>
    </row>
    <row r="50" spans="1:8" x14ac:dyDescent="0.25">
      <c r="A50" s="13" t="s">
        <v>56</v>
      </c>
      <c r="B50" s="14"/>
      <c r="C50" s="15"/>
      <c r="D50" s="16">
        <f>[1]Monthly!CH65</f>
        <v>80</v>
      </c>
      <c r="E50" s="16">
        <f>[1]Fiscal!H65</f>
        <v>1390</v>
      </c>
      <c r="F50" s="16">
        <f>[1]Monthly!BV65</f>
        <v>156</v>
      </c>
      <c r="G50" s="16">
        <f>[1]Monthly!BJ65</f>
        <v>71</v>
      </c>
      <c r="H50" s="18">
        <f t="shared" si="0"/>
        <v>0.12676056338028169</v>
      </c>
    </row>
    <row r="51" spans="1:8" x14ac:dyDescent="0.25">
      <c r="A51" s="19"/>
      <c r="B51" s="20"/>
      <c r="C51" s="20" t="s">
        <v>13</v>
      </c>
      <c r="D51" s="22">
        <f>SUM(D10:D50)</f>
        <v>15449</v>
      </c>
      <c r="E51" s="22">
        <f>SUM(E10:E50)</f>
        <v>76167</v>
      </c>
      <c r="F51" s="22">
        <f>SUM(F10:F50)</f>
        <v>4053</v>
      </c>
      <c r="G51" s="22">
        <f>SUM(G10:G50)</f>
        <v>1734</v>
      </c>
      <c r="H51" s="18">
        <f t="shared" si="0"/>
        <v>7.9094579008073822</v>
      </c>
    </row>
    <row r="52" spans="1:8" x14ac:dyDescent="0.25">
      <c r="A52" s="40"/>
      <c r="B52" s="41"/>
      <c r="C52" s="41" t="s">
        <v>57</v>
      </c>
      <c r="D52" s="22">
        <f>SUM(D51,D6)</f>
        <v>15449</v>
      </c>
      <c r="E52" s="22">
        <f>SUM(E51,E6)</f>
        <v>76167</v>
      </c>
      <c r="F52" s="23">
        <f>SUM(F51,F6)</f>
        <v>4053</v>
      </c>
      <c r="G52" s="23">
        <f>SUM(G51,G6)</f>
        <v>1734</v>
      </c>
      <c r="H52" s="18">
        <f t="shared" si="0"/>
        <v>7.9094579008073822</v>
      </c>
    </row>
    <row r="53" spans="1:8" x14ac:dyDescent="0.25">
      <c r="A53" s="42"/>
      <c r="B53" s="42"/>
      <c r="C53" s="42"/>
      <c r="D53" s="42"/>
      <c r="E53" s="42"/>
      <c r="F53" s="43"/>
      <c r="G53" s="43"/>
      <c r="H53" s="42"/>
    </row>
    <row r="54" spans="1:8" x14ac:dyDescent="0.25">
      <c r="A54" s="4"/>
      <c r="B54" s="4"/>
      <c r="C54" s="11"/>
      <c r="D54" s="8" t="s">
        <v>4</v>
      </c>
      <c r="E54" s="8" t="s">
        <v>5</v>
      </c>
      <c r="F54" s="9" t="s">
        <v>6</v>
      </c>
      <c r="G54" s="9" t="s">
        <v>6</v>
      </c>
      <c r="H54" s="10" t="s">
        <v>7</v>
      </c>
    </row>
    <row r="55" spans="1:8" x14ac:dyDescent="0.25">
      <c r="A55" s="2" t="s">
        <v>58</v>
      </c>
      <c r="B55" s="4"/>
      <c r="C55" s="11"/>
      <c r="D55" s="8" t="s">
        <v>8</v>
      </c>
      <c r="E55" s="8" t="s">
        <v>9</v>
      </c>
      <c r="F55" s="9" t="s">
        <v>10</v>
      </c>
      <c r="G55" s="8">
        <v>2020</v>
      </c>
      <c r="H55" s="8" t="s">
        <v>11</v>
      </c>
    </row>
    <row r="56" spans="1:8" x14ac:dyDescent="0.25">
      <c r="A56" s="13" t="s">
        <v>59</v>
      </c>
      <c r="B56" s="14"/>
      <c r="C56" s="15"/>
      <c r="D56" s="44">
        <f>[1]Monthly!CH71</f>
        <v>5449</v>
      </c>
      <c r="E56" s="16">
        <f>[1]Fiscal!H71</f>
        <v>66319</v>
      </c>
      <c r="F56" s="16">
        <f>[1]Monthly!BV71</f>
        <v>4877</v>
      </c>
      <c r="G56" s="16">
        <f>[1]Monthly!BJ71</f>
        <v>2311</v>
      </c>
      <c r="H56" s="18">
        <f t="shared" ref="H56:H64" si="1">(+D56-G56)/G56</f>
        <v>1.3578537429684119</v>
      </c>
    </row>
    <row r="57" spans="1:8" x14ac:dyDescent="0.25">
      <c r="A57" s="13" t="s">
        <v>60</v>
      </c>
      <c r="B57" s="14"/>
      <c r="C57" s="15"/>
      <c r="D57" s="44">
        <f>[1]Monthly!CH72</f>
        <v>281</v>
      </c>
      <c r="E57" s="16">
        <f>[1]Fiscal!H72</f>
        <v>2340</v>
      </c>
      <c r="F57" s="16">
        <f>[1]Monthly!BV72</f>
        <v>26</v>
      </c>
      <c r="G57" s="16">
        <f>[1]Monthly!BJ72</f>
        <v>0</v>
      </c>
      <c r="H57" s="18"/>
    </row>
    <row r="58" spans="1:8" x14ac:dyDescent="0.25">
      <c r="A58" s="13" t="s">
        <v>61</v>
      </c>
      <c r="B58" s="14"/>
      <c r="C58" s="15"/>
      <c r="D58" s="44">
        <f>[1]Monthly!CH73</f>
        <v>131</v>
      </c>
      <c r="E58" s="16">
        <f>[1]Fiscal!H73</f>
        <v>1940</v>
      </c>
      <c r="F58" s="16">
        <f>[1]Monthly!BV73</f>
        <v>169</v>
      </c>
      <c r="G58" s="16">
        <f>[1]Monthly!BJ73</f>
        <v>107</v>
      </c>
      <c r="H58" s="18">
        <f t="shared" si="1"/>
        <v>0.22429906542056074</v>
      </c>
    </row>
    <row r="59" spans="1:8" x14ac:dyDescent="0.25">
      <c r="A59" s="13" t="s">
        <v>62</v>
      </c>
      <c r="B59" s="14"/>
      <c r="C59" s="15"/>
      <c r="D59" s="44">
        <f>[1]Monthly!CH74</f>
        <v>161</v>
      </c>
      <c r="E59" s="16">
        <f>[1]Fiscal!H74</f>
        <v>2298</v>
      </c>
      <c r="F59" s="16">
        <f>[1]Monthly!BV74</f>
        <v>125</v>
      </c>
      <c r="G59" s="16">
        <f>[1]Monthly!BJ74</f>
        <v>66</v>
      </c>
      <c r="H59" s="18">
        <f t="shared" si="1"/>
        <v>1.4393939393939394</v>
      </c>
    </row>
    <row r="60" spans="1:8" x14ac:dyDescent="0.25">
      <c r="A60" s="13" t="s">
        <v>63</v>
      </c>
      <c r="B60" s="14"/>
      <c r="C60" s="15"/>
      <c r="D60" s="44">
        <f>[1]Monthly!CH75</f>
        <v>13</v>
      </c>
      <c r="E60" s="16">
        <f>[1]Fiscal!H75</f>
        <v>361</v>
      </c>
      <c r="F60" s="16">
        <f>[1]Monthly!BV75</f>
        <v>3</v>
      </c>
      <c r="G60" s="16">
        <f>[1]Monthly!BJ75</f>
        <v>0</v>
      </c>
      <c r="H60" s="18"/>
    </row>
    <row r="61" spans="1:8" x14ac:dyDescent="0.25">
      <c r="A61" s="13" t="s">
        <v>64</v>
      </c>
      <c r="B61" s="14"/>
      <c r="C61" s="15"/>
      <c r="D61" s="44">
        <f>[1]Monthly!CH76</f>
        <v>518</v>
      </c>
      <c r="E61" s="16">
        <f>[1]Fiscal!H76</f>
        <v>2105</v>
      </c>
      <c r="F61" s="16">
        <f>[1]Monthly!BV76</f>
        <v>42</v>
      </c>
      <c r="G61" s="16">
        <f>[1]Monthly!BJ76</f>
        <v>33</v>
      </c>
      <c r="H61" s="18">
        <f t="shared" si="1"/>
        <v>14.696969696969697</v>
      </c>
    </row>
    <row r="62" spans="1:8" x14ac:dyDescent="0.25">
      <c r="A62" s="13" t="s">
        <v>65</v>
      </c>
      <c r="B62" s="14"/>
      <c r="C62" s="15"/>
      <c r="D62" s="44">
        <f>[1]Monthly!CH77</f>
        <v>130</v>
      </c>
      <c r="E62" s="16">
        <f>[1]Fiscal!H77</f>
        <v>957</v>
      </c>
      <c r="F62" s="16">
        <f>[1]Monthly!BV77</f>
        <v>46</v>
      </c>
      <c r="G62" s="16">
        <f>[1]Monthly!BJ77</f>
        <v>27</v>
      </c>
      <c r="H62" s="18">
        <f t="shared" si="1"/>
        <v>3.8148148148148149</v>
      </c>
    </row>
    <row r="63" spans="1:8" x14ac:dyDescent="0.25">
      <c r="A63" s="13" t="s">
        <v>66</v>
      </c>
      <c r="B63" s="14"/>
      <c r="C63" s="15"/>
      <c r="D63" s="44">
        <f>[1]Monthly!CH78</f>
        <v>0</v>
      </c>
      <c r="E63" s="16">
        <f>[1]Fiscal!H78</f>
        <v>5</v>
      </c>
      <c r="F63" s="16">
        <f>[1]Monthly!BV78</f>
        <v>0</v>
      </c>
      <c r="G63" s="16">
        <f>[1]Monthly!BJ78</f>
        <v>0</v>
      </c>
      <c r="H63" s="18"/>
    </row>
    <row r="64" spans="1:8" x14ac:dyDescent="0.25">
      <c r="A64" s="40"/>
      <c r="B64" s="45"/>
      <c r="C64" s="46" t="s">
        <v>13</v>
      </c>
      <c r="D64" s="22">
        <f>SUM(D56:D63)</f>
        <v>6683</v>
      </c>
      <c r="E64" s="22">
        <f>SUM(E56:E63)</f>
        <v>76325</v>
      </c>
      <c r="F64" s="22">
        <f>SUM(F56:F63)</f>
        <v>5288</v>
      </c>
      <c r="G64" s="22">
        <f>SUM(G56:G63)</f>
        <v>2544</v>
      </c>
      <c r="H64" s="18">
        <f t="shared" si="1"/>
        <v>1.6269654088050314</v>
      </c>
    </row>
    <row r="65" spans="1:8" x14ac:dyDescent="0.25">
      <c r="A65" s="4"/>
      <c r="B65" s="4"/>
      <c r="C65" s="11"/>
      <c r="D65" s="30"/>
      <c r="E65" s="30"/>
      <c r="F65" s="30"/>
      <c r="G65" s="30"/>
      <c r="H65" s="47"/>
    </row>
    <row r="66" spans="1:8" x14ac:dyDescent="0.25">
      <c r="A66" s="2" t="s">
        <v>67</v>
      </c>
      <c r="B66" s="4"/>
      <c r="C66" s="11"/>
      <c r="D66" s="8"/>
      <c r="E66" s="8"/>
      <c r="F66" s="9"/>
      <c r="G66" s="9"/>
      <c r="H66" s="8"/>
    </row>
    <row r="67" spans="1:8" x14ac:dyDescent="0.25">
      <c r="A67" s="13" t="s">
        <v>59</v>
      </c>
      <c r="B67" s="14"/>
      <c r="C67" s="15"/>
      <c r="D67" s="16">
        <f>[1]Monthly!CH80</f>
        <v>7187</v>
      </c>
      <c r="E67" s="16">
        <f>[1]Fiscal!H80</f>
        <v>72567</v>
      </c>
      <c r="F67" s="16">
        <f>[1]Monthly!BV80</f>
        <v>5264</v>
      </c>
      <c r="G67" s="16">
        <f>[1]Monthly!BJ80</f>
        <v>3030</v>
      </c>
      <c r="H67" s="18">
        <f t="shared" ref="H67:H75" si="2">(+D67-G67)/G67</f>
        <v>1.3719471947194719</v>
      </c>
    </row>
    <row r="68" spans="1:8" x14ac:dyDescent="0.25">
      <c r="A68" s="13" t="s">
        <v>60</v>
      </c>
      <c r="B68" s="14"/>
      <c r="C68" s="15"/>
      <c r="D68" s="16">
        <f>[1]Monthly!CH81</f>
        <v>89</v>
      </c>
      <c r="E68" s="16">
        <f>[1]Fiscal!H81</f>
        <v>1006</v>
      </c>
      <c r="F68" s="16">
        <f>[1]Monthly!BV81</f>
        <v>63</v>
      </c>
      <c r="G68" s="16">
        <f>[1]Monthly!BJ81</f>
        <v>15</v>
      </c>
      <c r="H68" s="18">
        <f t="shared" si="2"/>
        <v>4.9333333333333336</v>
      </c>
    </row>
    <row r="69" spans="1:8" x14ac:dyDescent="0.25">
      <c r="A69" s="13" t="s">
        <v>61</v>
      </c>
      <c r="B69" s="14"/>
      <c r="C69" s="15"/>
      <c r="D69" s="16">
        <f>[1]Monthly!CH82</f>
        <v>413</v>
      </c>
      <c r="E69" s="16">
        <f>[1]Fiscal!H82</f>
        <v>2882</v>
      </c>
      <c r="F69" s="16">
        <f>[1]Monthly!BV82</f>
        <v>64</v>
      </c>
      <c r="G69" s="16">
        <f>[1]Monthly!BJ82</f>
        <v>20</v>
      </c>
      <c r="H69" s="18">
        <f t="shared" si="2"/>
        <v>19.649999999999999</v>
      </c>
    </row>
    <row r="70" spans="1:8" x14ac:dyDescent="0.25">
      <c r="A70" s="13" t="s">
        <v>62</v>
      </c>
      <c r="B70" s="14"/>
      <c r="C70" s="15"/>
      <c r="D70" s="16">
        <f>[1]Monthly!CH83</f>
        <v>179</v>
      </c>
      <c r="E70" s="16">
        <f>[1]Fiscal!H83</f>
        <v>2056</v>
      </c>
      <c r="F70" s="16">
        <f>[1]Monthly!BV83</f>
        <v>61</v>
      </c>
      <c r="G70" s="16">
        <f>[1]Monthly!BJ83</f>
        <v>44</v>
      </c>
      <c r="H70" s="18">
        <f t="shared" si="2"/>
        <v>3.0681818181818183</v>
      </c>
    </row>
    <row r="71" spans="1:8" x14ac:dyDescent="0.25">
      <c r="A71" s="13" t="s">
        <v>63</v>
      </c>
      <c r="B71" s="14"/>
      <c r="C71" s="15"/>
      <c r="D71" s="16">
        <f>[1]Monthly!CH84</f>
        <v>129</v>
      </c>
      <c r="E71" s="16">
        <f>[1]Fiscal!H84</f>
        <v>780</v>
      </c>
      <c r="F71" s="16">
        <f>[1]Monthly!BV84</f>
        <v>2</v>
      </c>
      <c r="G71" s="16">
        <f>[1]Monthly!BJ84</f>
        <v>3</v>
      </c>
      <c r="H71" s="18">
        <f t="shared" si="2"/>
        <v>42</v>
      </c>
    </row>
    <row r="72" spans="1:8" x14ac:dyDescent="0.25">
      <c r="A72" s="13" t="s">
        <v>64</v>
      </c>
      <c r="B72" s="14"/>
      <c r="C72" s="15"/>
      <c r="D72" s="16">
        <f>[1]Monthly!CH85</f>
        <v>123</v>
      </c>
      <c r="E72" s="16">
        <f>[1]Fiscal!H85</f>
        <v>1125</v>
      </c>
      <c r="F72" s="16">
        <f>[1]Monthly!BV85</f>
        <v>79</v>
      </c>
      <c r="G72" s="16">
        <f>[1]Monthly!BJ85</f>
        <v>27</v>
      </c>
      <c r="H72" s="18">
        <f t="shared" si="2"/>
        <v>3.5555555555555554</v>
      </c>
    </row>
    <row r="73" spans="1:8" x14ac:dyDescent="0.25">
      <c r="A73" s="13" t="s">
        <v>65</v>
      </c>
      <c r="B73" s="14"/>
      <c r="C73" s="15"/>
      <c r="D73" s="16">
        <f>[1]Monthly!CH86</f>
        <v>157</v>
      </c>
      <c r="E73" s="16">
        <f>[1]Fiscal!H86</f>
        <v>1007</v>
      </c>
      <c r="F73" s="16">
        <f>[1]Monthly!BV86</f>
        <v>20</v>
      </c>
      <c r="G73" s="16">
        <f>[1]Monthly!BJ86</f>
        <v>28</v>
      </c>
      <c r="H73" s="18">
        <f t="shared" si="2"/>
        <v>4.6071428571428568</v>
      </c>
    </row>
    <row r="74" spans="1:8" x14ac:dyDescent="0.25">
      <c r="A74" s="13" t="s">
        <v>66</v>
      </c>
      <c r="B74" s="14"/>
      <c r="C74" s="15"/>
      <c r="D74" s="16">
        <f>[1]Monthly!CH87</f>
        <v>0</v>
      </c>
      <c r="E74" s="16">
        <f>[1]Fiscal!H87</f>
        <v>0</v>
      </c>
      <c r="F74" s="16">
        <f>[1]Monthly!BV87</f>
        <v>0</v>
      </c>
      <c r="G74" s="16">
        <f>[1]Monthly!BJ87</f>
        <v>4</v>
      </c>
      <c r="H74" s="18">
        <f t="shared" si="2"/>
        <v>-1</v>
      </c>
    </row>
    <row r="75" spans="1:8" x14ac:dyDescent="0.25">
      <c r="A75" s="40"/>
      <c r="B75" s="45"/>
      <c r="C75" s="46" t="s">
        <v>13</v>
      </c>
      <c r="D75" s="22">
        <f>SUM(D67:D74)</f>
        <v>8277</v>
      </c>
      <c r="E75" s="22">
        <f>SUM(E67:E74)</f>
        <v>81423</v>
      </c>
      <c r="F75" s="22">
        <f>SUM(F67:F74)</f>
        <v>5553</v>
      </c>
      <c r="G75" s="22">
        <f>SUM(G67:G74)</f>
        <v>3171</v>
      </c>
      <c r="H75" s="18">
        <f t="shared" si="2"/>
        <v>1.6102175969725638</v>
      </c>
    </row>
    <row r="76" spans="1:8" x14ac:dyDescent="0.25">
      <c r="A76" s="4"/>
      <c r="B76" s="4"/>
      <c r="C76" s="11"/>
      <c r="D76" s="30"/>
      <c r="E76" s="30"/>
      <c r="F76" s="30"/>
      <c r="G76" s="30"/>
      <c r="H76" s="12"/>
    </row>
    <row r="77" spans="1:8" x14ac:dyDescent="0.25">
      <c r="A77" s="48" t="s">
        <v>68</v>
      </c>
      <c r="B77" s="14"/>
      <c r="C77" s="15"/>
      <c r="D77" s="16">
        <f>[1]Monthly!CH88</f>
        <v>8909</v>
      </c>
      <c r="E77" s="16">
        <f>[1]Fiscal!H88</f>
        <v>119914</v>
      </c>
      <c r="F77" s="16">
        <f>[1]Monthly!BV88</f>
        <v>9207</v>
      </c>
      <c r="G77" s="16">
        <f>[1]Monthly!BJ88</f>
        <v>6369</v>
      </c>
      <c r="H77" s="18">
        <f>(+D77-G77)/G77</f>
        <v>0.39880672005024337</v>
      </c>
    </row>
    <row r="78" spans="1:8" x14ac:dyDescent="0.25">
      <c r="A78" s="2"/>
      <c r="B78" s="4"/>
      <c r="C78" s="11"/>
      <c r="D78" s="30"/>
      <c r="E78" s="30"/>
      <c r="F78" s="30"/>
      <c r="G78" s="30"/>
      <c r="H78" s="47"/>
    </row>
    <row r="79" spans="1:8" x14ac:dyDescent="0.25">
      <c r="A79" s="2" t="s">
        <v>69</v>
      </c>
      <c r="B79" s="4"/>
      <c r="C79" s="11"/>
      <c r="D79" s="30"/>
      <c r="E79" s="49"/>
      <c r="F79" s="30"/>
      <c r="G79" s="30"/>
      <c r="H79" s="47"/>
    </row>
    <row r="80" spans="1:8" x14ac:dyDescent="0.25">
      <c r="A80" s="48" t="s">
        <v>70</v>
      </c>
      <c r="B80" s="14"/>
      <c r="C80" s="15"/>
      <c r="D80" s="44">
        <f>[1]Monthly!CH91</f>
        <v>18</v>
      </c>
      <c r="E80" s="44">
        <f>[1]Fiscal!H91</f>
        <v>239</v>
      </c>
      <c r="F80" s="16">
        <f>[1]Monthly!BV91</f>
        <v>14</v>
      </c>
      <c r="G80" s="16">
        <f>[1]Monthly!BJ91</f>
        <v>24</v>
      </c>
      <c r="H80" s="18">
        <f t="shared" ref="H80:H84" si="3">(+D80-G80)/G80</f>
        <v>-0.25</v>
      </c>
    </row>
    <row r="81" spans="1:8" x14ac:dyDescent="0.25">
      <c r="A81" s="50" t="s">
        <v>71</v>
      </c>
      <c r="B81" s="51"/>
      <c r="C81" s="52"/>
      <c r="D81" s="44">
        <f>[1]Monthly!CH92</f>
        <v>63</v>
      </c>
      <c r="E81" s="44">
        <f>[1]Fiscal!H92</f>
        <v>598</v>
      </c>
      <c r="F81" s="16">
        <f>[1]Monthly!BV92</f>
        <v>50</v>
      </c>
      <c r="G81" s="16">
        <f>[1]Monthly!BJ92</f>
        <v>43</v>
      </c>
      <c r="H81" s="18">
        <f t="shared" si="3"/>
        <v>0.46511627906976744</v>
      </c>
    </row>
    <row r="82" spans="1:8" x14ac:dyDescent="0.25">
      <c r="A82" s="50" t="s">
        <v>72</v>
      </c>
      <c r="B82" s="51"/>
      <c r="C82" s="52"/>
      <c r="D82" s="44">
        <f>[1]Monthly!CH93</f>
        <v>0</v>
      </c>
      <c r="E82" s="44">
        <f>[1]Fiscal!H93</f>
        <v>3</v>
      </c>
      <c r="F82" s="16">
        <f>[1]Monthly!BV93</f>
        <v>0</v>
      </c>
      <c r="G82" s="16">
        <f>[1]Monthly!BJ93</f>
        <v>0</v>
      </c>
      <c r="H82" s="18"/>
    </row>
    <row r="83" spans="1:8" x14ac:dyDescent="0.25">
      <c r="A83" s="40" t="s">
        <v>73</v>
      </c>
      <c r="B83" s="51"/>
      <c r="C83" s="52"/>
      <c r="D83" s="44">
        <f>[1]Monthly!CH94</f>
        <v>1</v>
      </c>
      <c r="E83" s="44">
        <f>[1]Fiscal!H94</f>
        <v>3</v>
      </c>
      <c r="F83" s="16">
        <f>[1]Monthly!BV94</f>
        <v>0</v>
      </c>
      <c r="G83" s="16">
        <f>[1]Monthly!BJ94</f>
        <v>1</v>
      </c>
      <c r="H83" s="18">
        <f t="shared" si="3"/>
        <v>0</v>
      </c>
    </row>
    <row r="84" spans="1:8" x14ac:dyDescent="0.25">
      <c r="A84" s="19"/>
      <c r="B84" s="35"/>
      <c r="C84" s="53" t="s">
        <v>13</v>
      </c>
      <c r="D84" s="22">
        <f>SUM(D80:D83)</f>
        <v>82</v>
      </c>
      <c r="E84" s="22">
        <f>SUM(E80:E83)</f>
        <v>843</v>
      </c>
      <c r="F84" s="22">
        <f>SUM(F80:F83)</f>
        <v>64</v>
      </c>
      <c r="G84" s="22">
        <f>SUM(G80:G83)</f>
        <v>68</v>
      </c>
      <c r="H84" s="18">
        <f t="shared" si="3"/>
        <v>0.20588235294117646</v>
      </c>
    </row>
    <row r="85" spans="1:8" x14ac:dyDescent="0.25">
      <c r="A85" s="48" t="s">
        <v>74</v>
      </c>
      <c r="B85" s="37"/>
      <c r="C85" s="15"/>
      <c r="D85" s="44">
        <f>[1]Monthly!CH95</f>
        <v>7</v>
      </c>
      <c r="E85" s="44">
        <f>[1]Fiscal!H96</f>
        <v>506</v>
      </c>
      <c r="F85" s="16">
        <f>[1]Monthly!BV95</f>
        <v>10</v>
      </c>
      <c r="G85" s="16">
        <f>[1]Monthly!BJ95</f>
        <v>0</v>
      </c>
      <c r="H85" s="18"/>
    </row>
    <row r="86" spans="1:8" x14ac:dyDescent="0.25">
      <c r="A86" s="50" t="s">
        <v>71</v>
      </c>
      <c r="B86" s="45"/>
      <c r="C86" s="52"/>
      <c r="D86" s="44">
        <f>[1]Monthly!CH96</f>
        <v>50</v>
      </c>
      <c r="E86" s="44">
        <f>[1]Fiscal!H97</f>
        <v>25</v>
      </c>
      <c r="F86" s="16">
        <f>[1]Monthly!BV96</f>
        <v>45</v>
      </c>
      <c r="G86" s="16">
        <f>[1]Monthly!BJ96</f>
        <v>0</v>
      </c>
      <c r="H86" s="18"/>
    </row>
    <row r="87" spans="1:8" x14ac:dyDescent="0.25">
      <c r="A87" s="50" t="s">
        <v>72</v>
      </c>
      <c r="B87" s="51"/>
      <c r="C87" s="52"/>
      <c r="D87" s="44">
        <f>[1]Monthly!CH97</f>
        <v>5</v>
      </c>
      <c r="E87" s="44">
        <f>[1]Fiscal!H98</f>
        <v>41</v>
      </c>
      <c r="F87" s="16">
        <f>[1]Monthly!BV97</f>
        <v>0</v>
      </c>
      <c r="G87" s="16">
        <f>[1]Monthly!BJ97</f>
        <v>0</v>
      </c>
      <c r="H87" s="18"/>
    </row>
    <row r="88" spans="1:8" x14ac:dyDescent="0.25">
      <c r="A88" s="50" t="s">
        <v>73</v>
      </c>
      <c r="B88" s="51"/>
      <c r="C88" s="52"/>
      <c r="D88" s="44">
        <f>[1]Monthly!CH98</f>
        <v>3</v>
      </c>
      <c r="E88" s="44">
        <f>[1]Fiscal!H99</f>
        <v>0</v>
      </c>
      <c r="F88" s="16">
        <f>[1]Monthly!BV98</f>
        <v>5</v>
      </c>
      <c r="G88" s="16">
        <f>[1]Monthly!BJ98</f>
        <v>0</v>
      </c>
      <c r="H88" s="18"/>
    </row>
    <row r="89" spans="1:8" x14ac:dyDescent="0.25">
      <c r="A89" s="40"/>
      <c r="B89" s="51"/>
      <c r="C89" s="46" t="s">
        <v>13</v>
      </c>
      <c r="D89" s="22">
        <f>SUM(D85:D88)</f>
        <v>65</v>
      </c>
      <c r="E89" s="22">
        <f>SUM(E85:E88)</f>
        <v>572</v>
      </c>
      <c r="F89" s="22">
        <f>SUM(F85:F88)</f>
        <v>60</v>
      </c>
      <c r="G89" s="22">
        <f>SUM(G85:G88)</f>
        <v>0</v>
      </c>
      <c r="H89" s="18"/>
    </row>
    <row r="90" spans="1:8" x14ac:dyDescent="0.25">
      <c r="A90" s="4"/>
      <c r="B90" s="4"/>
      <c r="C90" s="11"/>
      <c r="D90" s="30"/>
      <c r="E90" s="30"/>
      <c r="F90" s="30"/>
      <c r="G90" s="30"/>
      <c r="H90" s="12"/>
    </row>
    <row r="91" spans="1:8" x14ac:dyDescent="0.25">
      <c r="A91" s="2" t="s">
        <v>75</v>
      </c>
      <c r="B91" s="4"/>
      <c r="C91" s="11"/>
      <c r="D91" s="30"/>
      <c r="E91" s="49"/>
      <c r="F91" s="30"/>
      <c r="G91" s="30"/>
      <c r="H91" s="12"/>
    </row>
    <row r="92" spans="1:8" x14ac:dyDescent="0.25">
      <c r="A92" s="13" t="s">
        <v>76</v>
      </c>
      <c r="B92" s="14"/>
      <c r="C92" s="15"/>
      <c r="D92" s="16">
        <f>[1]Monthly!CH101</f>
        <v>606</v>
      </c>
      <c r="E92" s="44">
        <f>[1]Fiscal!H101</f>
        <v>3177</v>
      </c>
      <c r="F92" s="16">
        <f>[1]Monthly!BV101</f>
        <v>0</v>
      </c>
      <c r="G92" s="16">
        <f>[1]Monthly!BJ101</f>
        <v>0</v>
      </c>
      <c r="H92" s="18"/>
    </row>
    <row r="93" spans="1:8" x14ac:dyDescent="0.25">
      <c r="A93" s="40" t="s">
        <v>77</v>
      </c>
      <c r="B93" s="45"/>
      <c r="C93" s="52"/>
      <c r="D93" s="16">
        <f>[1]Monthly!CH102</f>
        <v>864</v>
      </c>
      <c r="E93" s="44">
        <f>[1]Fiscal!H102</f>
        <v>8993</v>
      </c>
      <c r="F93" s="16">
        <f>[1]Monthly!BV102</f>
        <v>0</v>
      </c>
      <c r="G93" s="16">
        <f>[1]Monthly!BJ102</f>
        <v>0</v>
      </c>
      <c r="H93" s="18"/>
    </row>
    <row r="94" spans="1:8" x14ac:dyDescent="0.25">
      <c r="A94" s="40" t="s">
        <v>78</v>
      </c>
      <c r="B94" s="45"/>
      <c r="C94" s="52"/>
      <c r="D94" s="16">
        <f>[1]Monthly!CH103</f>
        <v>0</v>
      </c>
      <c r="E94" s="44">
        <f>[1]Fiscal!H103</f>
        <v>0</v>
      </c>
      <c r="F94" s="16">
        <f>[1]Monthly!BV103</f>
        <v>0</v>
      </c>
      <c r="G94" s="16">
        <f>[1]Monthly!BJ103</f>
        <v>0</v>
      </c>
      <c r="H94" s="18"/>
    </row>
    <row r="95" spans="1:8" x14ac:dyDescent="0.25">
      <c r="A95" s="40" t="s">
        <v>79</v>
      </c>
      <c r="B95" s="45"/>
      <c r="C95" s="52"/>
      <c r="D95" s="16">
        <f>[1]Monthly!CH104</f>
        <v>41</v>
      </c>
      <c r="E95" s="44">
        <f>[1]Fiscal!H104</f>
        <v>523</v>
      </c>
      <c r="F95" s="16">
        <f>[1]Monthly!BV104</f>
        <v>0</v>
      </c>
      <c r="G95" s="16">
        <f>[1]Monthly!BJ104</f>
        <v>0</v>
      </c>
      <c r="H95" s="18"/>
    </row>
    <row r="96" spans="1:8" x14ac:dyDescent="0.25">
      <c r="A96" s="40" t="s">
        <v>80</v>
      </c>
      <c r="B96" s="45"/>
      <c r="C96" s="52"/>
      <c r="D96" s="16">
        <f>[1]Monthly!CH105</f>
        <v>0</v>
      </c>
      <c r="E96" s="44">
        <f>[1]Fiscal!H105</f>
        <v>0</v>
      </c>
      <c r="F96" s="16">
        <f>[1]Monthly!BV105</f>
        <v>0</v>
      </c>
      <c r="G96" s="16">
        <f>[1]Monthly!BJ105</f>
        <v>0</v>
      </c>
      <c r="H96" s="18"/>
    </row>
    <row r="97" spans="1:8" x14ac:dyDescent="0.25">
      <c r="A97" s="40" t="s">
        <v>81</v>
      </c>
      <c r="B97" s="45"/>
      <c r="C97" s="52"/>
      <c r="D97" s="16">
        <f>[1]Monthly!CH106</f>
        <v>86427</v>
      </c>
      <c r="E97" s="44">
        <f>[1]Fiscal!H106</f>
        <v>505112</v>
      </c>
      <c r="F97" s="16">
        <f>[1]Monthly!BV106</f>
        <v>0</v>
      </c>
      <c r="G97" s="16">
        <f>[1]Monthly!BJ106</f>
        <v>23709</v>
      </c>
      <c r="H97" s="18">
        <f t="shared" ref="H97:H105" si="4">(+D97-G97)/G97</f>
        <v>2.6453245602935596</v>
      </c>
    </row>
    <row r="98" spans="1:8" x14ac:dyDescent="0.25">
      <c r="A98" s="40" t="s">
        <v>82</v>
      </c>
      <c r="B98" s="45"/>
      <c r="C98" s="52"/>
      <c r="D98" s="16">
        <f>[1]Monthly!CH107</f>
        <v>1</v>
      </c>
      <c r="E98" s="44">
        <f>[1]Fiscal!H107</f>
        <v>41</v>
      </c>
      <c r="F98" s="16">
        <f>[1]Monthly!BV107</f>
        <v>0</v>
      </c>
      <c r="G98" s="16">
        <f>[1]Monthly!BJ107</f>
        <v>0</v>
      </c>
      <c r="H98" s="18"/>
    </row>
    <row r="99" spans="1:8" x14ac:dyDescent="0.25">
      <c r="A99" s="40" t="s">
        <v>83</v>
      </c>
      <c r="B99" s="45"/>
      <c r="C99" s="52"/>
      <c r="D99" s="16">
        <f>[1]Monthly!CH108</f>
        <v>7</v>
      </c>
      <c r="E99" s="44">
        <f>[1]Fiscal!H108</f>
        <v>38</v>
      </c>
      <c r="F99" s="16">
        <f>[1]Monthly!BV108</f>
        <v>3</v>
      </c>
      <c r="G99" s="16">
        <f>[1]Monthly!BJ108</f>
        <v>0</v>
      </c>
      <c r="H99" s="18"/>
    </row>
    <row r="100" spans="1:8" x14ac:dyDescent="0.25">
      <c r="A100" s="40" t="s">
        <v>84</v>
      </c>
      <c r="B100" s="45"/>
      <c r="C100" s="52"/>
      <c r="D100" s="16">
        <f>[1]Monthly!CH109</f>
        <v>18</v>
      </c>
      <c r="E100" s="44">
        <f>[1]Fiscal!H109</f>
        <v>193</v>
      </c>
      <c r="F100" s="16">
        <f>[1]Monthly!BV109</f>
        <v>9</v>
      </c>
      <c r="G100" s="16">
        <f>[1]Monthly!BJ109</f>
        <v>0</v>
      </c>
      <c r="H100" s="18"/>
    </row>
    <row r="101" spans="1:8" x14ac:dyDescent="0.25">
      <c r="A101" s="40" t="s">
        <v>63</v>
      </c>
      <c r="B101" s="45"/>
      <c r="C101" s="52"/>
      <c r="D101" s="16">
        <f>[1]Monthly!CH110</f>
        <v>1</v>
      </c>
      <c r="E101" s="44">
        <f>[1]Fiscal!H110</f>
        <v>7</v>
      </c>
      <c r="F101" s="16">
        <f>[1]Monthly!BV110</f>
        <v>0</v>
      </c>
      <c r="G101" s="16">
        <f>[1]Monthly!BJ110</f>
        <v>0</v>
      </c>
      <c r="H101" s="18"/>
    </row>
    <row r="102" spans="1:8" x14ac:dyDescent="0.25">
      <c r="A102" s="40" t="s">
        <v>64</v>
      </c>
      <c r="B102" s="45"/>
      <c r="C102" s="52"/>
      <c r="D102" s="16">
        <f>[1]Monthly!CH111</f>
        <v>19</v>
      </c>
      <c r="E102" s="44">
        <f>[1]Fiscal!H111</f>
        <v>243</v>
      </c>
      <c r="F102" s="16">
        <f>[1]Monthly!BV111</f>
        <v>0</v>
      </c>
      <c r="G102" s="16">
        <f>[1]Monthly!BJ111</f>
        <v>0</v>
      </c>
      <c r="H102" s="18"/>
    </row>
    <row r="103" spans="1:8" x14ac:dyDescent="0.25">
      <c r="A103" s="40" t="s">
        <v>65</v>
      </c>
      <c r="B103" s="45"/>
      <c r="C103" s="52"/>
      <c r="D103" s="16">
        <f>[1]Monthly!CH112</f>
        <v>13</v>
      </c>
      <c r="E103" s="44">
        <f>[1]Fiscal!H112</f>
        <v>208</v>
      </c>
      <c r="F103" s="16">
        <f>[1]Monthly!BV112</f>
        <v>14</v>
      </c>
      <c r="G103" s="16">
        <f>[1]Monthly!BJ112</f>
        <v>0</v>
      </c>
      <c r="H103" s="18"/>
    </row>
    <row r="104" spans="1:8" x14ac:dyDescent="0.25">
      <c r="A104" s="40" t="s">
        <v>66</v>
      </c>
      <c r="B104" s="45"/>
      <c r="C104" s="52"/>
      <c r="D104" s="16">
        <f>[1]Monthly!CH113</f>
        <v>0</v>
      </c>
      <c r="E104" s="44">
        <f>[1]Fiscal!H113</f>
        <v>0</v>
      </c>
      <c r="F104" s="16">
        <f>[1]Monthly!BV113</f>
        <v>0</v>
      </c>
      <c r="G104" s="16">
        <f>[1]Monthly!BJ113</f>
        <v>0</v>
      </c>
      <c r="H104" s="18"/>
    </row>
    <row r="105" spans="1:8" x14ac:dyDescent="0.25">
      <c r="A105" s="40"/>
      <c r="B105" s="41"/>
      <c r="C105" s="41" t="s">
        <v>13</v>
      </c>
      <c r="D105" s="22">
        <f>SUM(D92:D104)</f>
        <v>87997</v>
      </c>
      <c r="E105" s="22">
        <f>SUM(E92:E104)</f>
        <v>518535</v>
      </c>
      <c r="F105" s="22">
        <f>SUM(F92:F104)</f>
        <v>26</v>
      </c>
      <c r="G105" s="22">
        <f>SUM(G92:G104)</f>
        <v>23709</v>
      </c>
      <c r="H105" s="18">
        <f t="shared" si="4"/>
        <v>2.7115441393563624</v>
      </c>
    </row>
    <row r="106" spans="1:8" x14ac:dyDescent="0.25">
      <c r="A106" s="4"/>
      <c r="B106" s="4"/>
      <c r="C106" s="11"/>
      <c r="D106" s="30"/>
      <c r="E106" s="30"/>
      <c r="F106" s="30"/>
      <c r="G106" s="30"/>
      <c r="H106" s="12"/>
    </row>
    <row r="107" spans="1:8" x14ac:dyDescent="0.25">
      <c r="A107" s="2" t="s">
        <v>85</v>
      </c>
      <c r="B107" s="4"/>
      <c r="C107" s="11"/>
      <c r="D107" s="30"/>
      <c r="E107" s="49"/>
      <c r="F107" s="30"/>
      <c r="G107" s="30"/>
      <c r="H107" s="12"/>
    </row>
    <row r="108" spans="1:8" x14ac:dyDescent="0.25">
      <c r="A108" s="13" t="s">
        <v>86</v>
      </c>
      <c r="B108" s="32"/>
      <c r="C108" s="15"/>
      <c r="D108" s="54">
        <f>[1]Monthly!CH117</f>
        <v>13422</v>
      </c>
      <c r="E108" s="44">
        <f>[1]Fiscal!H117</f>
        <v>143772</v>
      </c>
      <c r="F108" s="54">
        <f>[1]Monthly!BV117</f>
        <v>12769</v>
      </c>
      <c r="G108" s="54">
        <f>[1]Monthly!BJ117</f>
        <v>11005</v>
      </c>
      <c r="H108" s="18">
        <f t="shared" ref="H108:H113" si="5">(+D108-G108)/G108</f>
        <v>0.21962744207178556</v>
      </c>
    </row>
    <row r="109" spans="1:8" x14ac:dyDescent="0.25">
      <c r="A109" s="40" t="s">
        <v>87</v>
      </c>
      <c r="B109" s="45"/>
      <c r="C109" s="52"/>
      <c r="D109" s="54">
        <f>[1]Monthly!CH118</f>
        <v>5247</v>
      </c>
      <c r="E109" s="44">
        <f>[1]Fiscal!H118</f>
        <v>104214</v>
      </c>
      <c r="F109" s="54">
        <f>[1]Monthly!BV118</f>
        <v>203339</v>
      </c>
      <c r="G109" s="54">
        <f>[1]Monthly!BJ118</f>
        <v>14875</v>
      </c>
      <c r="H109" s="18">
        <f t="shared" si="5"/>
        <v>-0.64726050420168069</v>
      </c>
    </row>
    <row r="110" spans="1:8" x14ac:dyDescent="0.25">
      <c r="A110" s="40" t="s">
        <v>88</v>
      </c>
      <c r="B110" s="45"/>
      <c r="C110" s="52"/>
      <c r="D110" s="54">
        <f>[1]Monthly!CH119</f>
        <v>24404</v>
      </c>
      <c r="E110" s="44">
        <f>[1]Fiscal!H119</f>
        <v>25237</v>
      </c>
      <c r="F110" s="54">
        <f>[1]Monthly!BV119</f>
        <v>0</v>
      </c>
      <c r="G110" s="54">
        <f>[1]Monthly!BJ119</f>
        <v>8</v>
      </c>
      <c r="H110" s="18">
        <f t="shared" si="5"/>
        <v>3049.5</v>
      </c>
    </row>
    <row r="111" spans="1:8" x14ac:dyDescent="0.25">
      <c r="A111" s="40" t="s">
        <v>89</v>
      </c>
      <c r="B111" s="45"/>
      <c r="C111" s="52"/>
      <c r="D111" s="54">
        <f>[1]Monthly!CH120</f>
        <v>35522</v>
      </c>
      <c r="E111" s="44">
        <f>[1]Fiscal!H120</f>
        <v>386740</v>
      </c>
      <c r="F111" s="54">
        <f>[1]Monthly!BV120</f>
        <v>0</v>
      </c>
      <c r="G111" s="54">
        <f>[1]Monthly!BJ120</f>
        <v>23426</v>
      </c>
      <c r="H111" s="18">
        <f t="shared" si="5"/>
        <v>0.51634935541705795</v>
      </c>
    </row>
    <row r="112" spans="1:8" x14ac:dyDescent="0.25">
      <c r="A112" s="40" t="s">
        <v>90</v>
      </c>
      <c r="B112" s="45"/>
      <c r="C112" s="52"/>
      <c r="D112" s="54">
        <f>[1]Monthly!CH121</f>
        <v>253</v>
      </c>
      <c r="E112" s="44">
        <f>[1]Fiscal!H121</f>
        <v>2054</v>
      </c>
      <c r="F112" s="54">
        <f>[1]Monthly!BV121</f>
        <v>0</v>
      </c>
      <c r="G112" s="54">
        <f>[1]Monthly!BJ121</f>
        <v>41</v>
      </c>
      <c r="H112" s="18">
        <f t="shared" si="5"/>
        <v>5.1707317073170733</v>
      </c>
    </row>
    <row r="113" spans="1:8" x14ac:dyDescent="0.25">
      <c r="A113" s="40" t="s">
        <v>91</v>
      </c>
      <c r="B113" s="45"/>
      <c r="C113" s="52"/>
      <c r="D113" s="54">
        <f>[1]Monthly!CH122</f>
        <v>655</v>
      </c>
      <c r="E113" s="44">
        <f>[1]Fiscal!H122</f>
        <v>5473</v>
      </c>
      <c r="F113" s="54">
        <f>[1]Monthly!BV122</f>
        <v>0</v>
      </c>
      <c r="G113" s="54">
        <f>[1]Monthly!BJ122</f>
        <v>211</v>
      </c>
      <c r="H113" s="18">
        <f t="shared" si="5"/>
        <v>2.1042654028436019</v>
      </c>
    </row>
    <row r="114" spans="1:8" x14ac:dyDescent="0.25">
      <c r="A114" s="4"/>
      <c r="B114" s="4"/>
      <c r="C114" s="11"/>
      <c r="D114" s="30"/>
      <c r="E114" s="30"/>
      <c r="F114" s="30"/>
      <c r="G114" s="30"/>
      <c r="H114" s="12"/>
    </row>
    <row r="115" spans="1:8" x14ac:dyDescent="0.25">
      <c r="A115" s="2" t="s">
        <v>92</v>
      </c>
      <c r="B115" s="4"/>
      <c r="C115" s="11"/>
      <c r="D115" s="8" t="s">
        <v>4</v>
      </c>
      <c r="E115" s="8" t="s">
        <v>5</v>
      </c>
      <c r="F115" s="9" t="s">
        <v>6</v>
      </c>
      <c r="G115" s="9" t="s">
        <v>6</v>
      </c>
      <c r="H115" s="10" t="s">
        <v>7</v>
      </c>
    </row>
    <row r="116" spans="1:8" x14ac:dyDescent="0.25">
      <c r="A116" s="2" t="s">
        <v>93</v>
      </c>
      <c r="B116" s="4"/>
      <c r="C116" s="11"/>
      <c r="D116" s="8" t="s">
        <v>8</v>
      </c>
      <c r="E116" s="8" t="s">
        <v>9</v>
      </c>
      <c r="F116" s="9" t="s">
        <v>10</v>
      </c>
      <c r="G116" s="9">
        <v>2020</v>
      </c>
      <c r="H116" s="8" t="s">
        <v>11</v>
      </c>
    </row>
    <row r="117" spans="1:8" x14ac:dyDescent="0.25">
      <c r="A117" s="13" t="s">
        <v>94</v>
      </c>
      <c r="B117" s="14"/>
      <c r="C117" s="15"/>
      <c r="D117" s="16">
        <f>[1]Monthly!CH125</f>
        <v>27</v>
      </c>
      <c r="E117" s="44">
        <f>[1]Fiscal!H125</f>
        <v>1006</v>
      </c>
      <c r="F117" s="16">
        <f>[1]Monthly!BV125</f>
        <v>212</v>
      </c>
      <c r="G117" s="16">
        <f>[1]Monthly!BJ125</f>
        <v>0</v>
      </c>
      <c r="H117" s="18"/>
    </row>
    <row r="118" spans="1:8" x14ac:dyDescent="0.25">
      <c r="A118" s="40" t="s">
        <v>95</v>
      </c>
      <c r="B118" s="45"/>
      <c r="C118" s="52"/>
      <c r="D118" s="16">
        <f>[1]Monthly!CH126</f>
        <v>0</v>
      </c>
      <c r="E118" s="44">
        <f>[1]Fiscal!H126</f>
        <v>0</v>
      </c>
      <c r="F118" s="16">
        <f>[1]Monthly!BV126</f>
        <v>0</v>
      </c>
      <c r="G118" s="16">
        <f>[1]Monthly!BJ126</f>
        <v>0</v>
      </c>
      <c r="H118" s="18"/>
    </row>
    <row r="119" spans="1:8" x14ac:dyDescent="0.25">
      <c r="A119" s="40" t="s">
        <v>96</v>
      </c>
      <c r="B119" s="45"/>
      <c r="C119" s="52"/>
      <c r="D119" s="16">
        <f>[1]Monthly!CH127</f>
        <v>9192</v>
      </c>
      <c r="E119" s="44">
        <f>[1]Fiscal!H127</f>
        <v>94538</v>
      </c>
      <c r="F119" s="16">
        <f>[1]Monthly!BV127</f>
        <v>8172</v>
      </c>
      <c r="G119" s="16">
        <f>[1]Monthly!BJ127</f>
        <v>1328</v>
      </c>
      <c r="H119" s="18">
        <f t="shared" ref="H119:H130" si="6">(+D119-G119)/G119</f>
        <v>5.9216867469879517</v>
      </c>
    </row>
    <row r="120" spans="1:8" x14ac:dyDescent="0.25">
      <c r="A120" s="40" t="s">
        <v>97</v>
      </c>
      <c r="B120" s="45"/>
      <c r="C120" s="52"/>
      <c r="D120" s="16">
        <f>[1]Monthly!CH128</f>
        <v>908</v>
      </c>
      <c r="E120" s="44">
        <f>[1]Fiscal!H128</f>
        <v>11900</v>
      </c>
      <c r="F120" s="16">
        <f>[1]Monthly!BV128</f>
        <v>1227</v>
      </c>
      <c r="G120" s="16">
        <f>[1]Monthly!BJ128</f>
        <v>231</v>
      </c>
      <c r="H120" s="18">
        <f t="shared" si="6"/>
        <v>2.9307359307359309</v>
      </c>
    </row>
    <row r="121" spans="1:8" x14ac:dyDescent="0.25">
      <c r="A121" s="40" t="s">
        <v>60</v>
      </c>
      <c r="B121" s="45"/>
      <c r="C121" s="52"/>
      <c r="D121" s="16">
        <f>[1]Monthly!CH129</f>
        <v>69</v>
      </c>
      <c r="E121" s="44">
        <f>[1]Fiscal!H129</f>
        <v>743</v>
      </c>
      <c r="F121" s="16">
        <f>[1]Monthly!BV129</f>
        <v>12</v>
      </c>
      <c r="G121" s="16">
        <f>[1]Monthly!BJ129</f>
        <v>0</v>
      </c>
      <c r="H121" s="18"/>
    </row>
    <row r="122" spans="1:8" x14ac:dyDescent="0.25">
      <c r="A122" s="40" t="s">
        <v>61</v>
      </c>
      <c r="B122" s="45"/>
      <c r="C122" s="52"/>
      <c r="D122" s="16">
        <f>[1]Monthly!CH130</f>
        <v>18</v>
      </c>
      <c r="E122" s="44">
        <f>[1]Fiscal!H130</f>
        <v>90</v>
      </c>
      <c r="F122" s="16">
        <f>[1]Monthly!BV130</f>
        <v>10</v>
      </c>
      <c r="G122" s="16">
        <f>[1]Monthly!BJ130</f>
        <v>0</v>
      </c>
      <c r="H122" s="18"/>
    </row>
    <row r="123" spans="1:8" x14ac:dyDescent="0.25">
      <c r="A123" s="40" t="s">
        <v>62</v>
      </c>
      <c r="B123" s="45"/>
      <c r="C123" s="52"/>
      <c r="D123" s="16">
        <f>[1]Monthly!CH131</f>
        <v>25</v>
      </c>
      <c r="E123" s="44">
        <f>[1]Fiscal!H131</f>
        <v>236</v>
      </c>
      <c r="F123" s="16">
        <f>[1]Monthly!BV131</f>
        <v>28</v>
      </c>
      <c r="G123" s="16">
        <f>[1]Monthly!BJ131</f>
        <v>12</v>
      </c>
      <c r="H123" s="18">
        <f t="shared" si="6"/>
        <v>1.0833333333333333</v>
      </c>
    </row>
    <row r="124" spans="1:8" x14ac:dyDescent="0.25">
      <c r="A124" s="40" t="s">
        <v>63</v>
      </c>
      <c r="B124" s="45"/>
      <c r="C124" s="52"/>
      <c r="D124" s="16">
        <f>[1]Monthly!CH132</f>
        <v>7</v>
      </c>
      <c r="E124" s="44">
        <f>[1]Fiscal!H132</f>
        <v>91</v>
      </c>
      <c r="F124" s="16">
        <f>[1]Monthly!BV132</f>
        <v>6</v>
      </c>
      <c r="G124" s="16">
        <f>[1]Monthly!BJ132</f>
        <v>0</v>
      </c>
      <c r="H124" s="18"/>
    </row>
    <row r="125" spans="1:8" x14ac:dyDescent="0.25">
      <c r="A125" s="40" t="s">
        <v>64</v>
      </c>
      <c r="B125" s="45"/>
      <c r="C125" s="52"/>
      <c r="D125" s="16">
        <f>[1]Monthly!CH133</f>
        <v>67</v>
      </c>
      <c r="E125" s="44">
        <f>[1]Fiscal!H133</f>
        <v>386</v>
      </c>
      <c r="F125" s="16">
        <f>[1]Monthly!BV133</f>
        <v>32</v>
      </c>
      <c r="G125" s="16">
        <f>[1]Monthly!BJ133</f>
        <v>13</v>
      </c>
      <c r="H125" s="18">
        <f t="shared" si="6"/>
        <v>4.1538461538461542</v>
      </c>
    </row>
    <row r="126" spans="1:8" x14ac:dyDescent="0.25">
      <c r="A126" s="40" t="s">
        <v>65</v>
      </c>
      <c r="B126" s="45"/>
      <c r="C126" s="52"/>
      <c r="D126" s="16">
        <f>[1]Monthly!CH134</f>
        <v>35</v>
      </c>
      <c r="E126" s="44">
        <f>[1]Fiscal!H134</f>
        <v>286</v>
      </c>
      <c r="F126" s="16">
        <f>[1]Monthly!BV134</f>
        <v>38</v>
      </c>
      <c r="G126" s="16">
        <f>[1]Monthly!BJ134</f>
        <v>29</v>
      </c>
      <c r="H126" s="18">
        <f t="shared" si="6"/>
        <v>0.20689655172413793</v>
      </c>
    </row>
    <row r="127" spans="1:8" x14ac:dyDescent="0.25">
      <c r="A127" s="40" t="s">
        <v>98</v>
      </c>
      <c r="B127" s="45"/>
      <c r="C127" s="52"/>
      <c r="D127" s="16">
        <f>[1]Monthly!CH135</f>
        <v>104</v>
      </c>
      <c r="E127" s="44">
        <f>[1]Fiscal!H135</f>
        <v>868</v>
      </c>
      <c r="F127" s="16">
        <f>[1]Monthly!BV135</f>
        <v>65</v>
      </c>
      <c r="G127" s="16">
        <f>[1]Monthly!BJ135</f>
        <v>0</v>
      </c>
      <c r="H127" s="18"/>
    </row>
    <row r="128" spans="1:8" x14ac:dyDescent="0.25">
      <c r="A128" s="40" t="s">
        <v>66</v>
      </c>
      <c r="B128" s="45"/>
      <c r="C128" s="52"/>
      <c r="D128" s="16">
        <f>[1]Monthly!CH136</f>
        <v>0</v>
      </c>
      <c r="E128" s="44">
        <f>[1]Fiscal!H136</f>
        <v>0</v>
      </c>
      <c r="F128" s="16">
        <f>[1]Monthly!BV136</f>
        <v>0</v>
      </c>
      <c r="G128" s="16">
        <f>[1]Monthly!BJ136</f>
        <v>0</v>
      </c>
      <c r="H128" s="18"/>
    </row>
    <row r="129" spans="1:8" x14ac:dyDescent="0.25">
      <c r="A129" s="40" t="s">
        <v>99</v>
      </c>
      <c r="B129" s="45"/>
      <c r="C129" s="55"/>
      <c r="D129" s="16">
        <f>[1]Monthly!CH137</f>
        <v>0</v>
      </c>
      <c r="E129" s="44">
        <f>[1]Fiscal!H137</f>
        <v>242</v>
      </c>
      <c r="F129" s="16">
        <f>[1]Monthly!BV137</f>
        <v>238</v>
      </c>
      <c r="G129" s="16">
        <f>[1]Monthly!BJ137</f>
        <v>0</v>
      </c>
      <c r="H129" s="18"/>
    </row>
    <row r="130" spans="1:8" x14ac:dyDescent="0.25">
      <c r="A130" s="40"/>
      <c r="B130" s="41"/>
      <c r="C130" s="41" t="s">
        <v>13</v>
      </c>
      <c r="D130" s="22">
        <f>+SUM(D117:D129)</f>
        <v>10452</v>
      </c>
      <c r="E130" s="22">
        <f>+SUM(E117:E129)</f>
        <v>110386</v>
      </c>
      <c r="F130" s="22">
        <f>+SUM(F117:F129)</f>
        <v>10040</v>
      </c>
      <c r="G130" s="22">
        <f>+SUM(G117:G129)</f>
        <v>1613</v>
      </c>
      <c r="H130" s="18">
        <f t="shared" si="6"/>
        <v>5.4798512089274647</v>
      </c>
    </row>
    <row r="131" spans="1:8" x14ac:dyDescent="0.25">
      <c r="A131" s="33"/>
      <c r="B131" s="33"/>
      <c r="C131" s="56"/>
      <c r="D131" s="57"/>
      <c r="E131" s="57"/>
      <c r="F131" s="57"/>
      <c r="G131" s="57"/>
      <c r="H131" s="47"/>
    </row>
    <row r="132" spans="1:8" x14ac:dyDescent="0.25">
      <c r="A132" s="58" t="s">
        <v>100</v>
      </c>
      <c r="B132" s="33"/>
      <c r="C132" s="56"/>
      <c r="D132" s="57"/>
      <c r="E132" s="57"/>
      <c r="F132" s="57"/>
      <c r="G132" s="57"/>
      <c r="H132" s="47"/>
    </row>
    <row r="133" spans="1:8" x14ac:dyDescent="0.25">
      <c r="A133" s="13" t="s">
        <v>101</v>
      </c>
      <c r="B133" s="14"/>
      <c r="C133" s="15"/>
      <c r="D133" s="16">
        <f>[1]Monthly!CH141</f>
        <v>5</v>
      </c>
      <c r="E133" s="44">
        <f>[1]Fiscal!H141</f>
        <v>45</v>
      </c>
      <c r="F133" s="16">
        <f>[1]Monthly!BV141</f>
        <v>2</v>
      </c>
      <c r="G133" s="16">
        <f>[1]Monthly!BJ141</f>
        <v>0</v>
      </c>
      <c r="H133" s="18"/>
    </row>
    <row r="134" spans="1:8" x14ac:dyDescent="0.25">
      <c r="A134" s="40" t="s">
        <v>102</v>
      </c>
      <c r="B134" s="45"/>
      <c r="C134" s="52"/>
      <c r="D134" s="16">
        <f>[1]Monthly!CH142</f>
        <v>61</v>
      </c>
      <c r="E134" s="44">
        <f>[1]Fiscal!H142</f>
        <v>725</v>
      </c>
      <c r="F134" s="16">
        <f>[1]Monthly!BV142</f>
        <v>25</v>
      </c>
      <c r="G134" s="16">
        <f>[1]Monthly!BJ142</f>
        <v>0</v>
      </c>
      <c r="H134" s="18"/>
    </row>
    <row r="135" spans="1:8" x14ac:dyDescent="0.25">
      <c r="A135" s="40" t="s">
        <v>103</v>
      </c>
      <c r="B135" s="45"/>
      <c r="C135" s="52"/>
      <c r="D135" s="16">
        <f>[1]Monthly!CH143</f>
        <v>132</v>
      </c>
      <c r="E135" s="44">
        <f>[1]Fiscal!H143</f>
        <v>964</v>
      </c>
      <c r="F135" s="16">
        <f>[1]Monthly!BV143</f>
        <v>69</v>
      </c>
      <c r="G135" s="16">
        <f>[1]Monthly!BJ143</f>
        <v>0</v>
      </c>
      <c r="H135" s="18"/>
    </row>
    <row r="136" spans="1:8" x14ac:dyDescent="0.25">
      <c r="A136" s="4"/>
      <c r="B136" s="4"/>
      <c r="C136" s="11"/>
      <c r="D136" s="30"/>
      <c r="E136" s="30"/>
      <c r="F136" s="30"/>
      <c r="G136" s="30"/>
      <c r="H136" s="12"/>
    </row>
    <row r="137" spans="1:8" x14ac:dyDescent="0.25">
      <c r="A137" s="2" t="s">
        <v>104</v>
      </c>
      <c r="B137" s="4"/>
      <c r="C137" s="11"/>
      <c r="D137" s="8"/>
      <c r="E137" s="8"/>
      <c r="F137" s="9"/>
      <c r="G137" s="9"/>
      <c r="H137" s="8"/>
    </row>
    <row r="138" spans="1:8" x14ac:dyDescent="0.25">
      <c r="A138" s="59" t="s">
        <v>105</v>
      </c>
      <c r="B138" s="14"/>
      <c r="C138" s="15"/>
      <c r="D138" s="16">
        <f>[1]Monthly!CH146</f>
        <v>51</v>
      </c>
      <c r="E138" s="44">
        <f>[1]Fiscal!H146</f>
        <v>621</v>
      </c>
      <c r="F138" s="16">
        <f>[1]Monthly!BV146</f>
        <v>116</v>
      </c>
      <c r="G138" s="16">
        <f>[1]Monthly!BJ146</f>
        <v>0</v>
      </c>
      <c r="H138" s="18"/>
    </row>
    <row r="139" spans="1:8" x14ac:dyDescent="0.25">
      <c r="A139" s="50" t="s">
        <v>106</v>
      </c>
      <c r="B139" s="45"/>
      <c r="C139" s="52"/>
      <c r="D139" s="16">
        <f>[1]Monthly!CH147</f>
        <v>79</v>
      </c>
      <c r="E139" s="44">
        <f>[1]Fiscal!H147</f>
        <v>713</v>
      </c>
      <c r="F139" s="16">
        <f>[1]Monthly!BV147</f>
        <v>50</v>
      </c>
      <c r="G139" s="16">
        <f>[1]Monthly!BJ147</f>
        <v>0</v>
      </c>
      <c r="H139" s="18"/>
    </row>
    <row r="140" spans="1:8" x14ac:dyDescent="0.25">
      <c r="A140" s="4"/>
      <c r="B140" s="4"/>
      <c r="C140" s="11"/>
      <c r="D140" s="30"/>
      <c r="E140" s="30"/>
      <c r="F140" s="30"/>
      <c r="G140" s="30"/>
      <c r="H140" s="12"/>
    </row>
    <row r="141" spans="1:8" x14ac:dyDescent="0.25">
      <c r="A141" s="2" t="s">
        <v>107</v>
      </c>
      <c r="B141" s="4"/>
      <c r="C141" s="11"/>
      <c r="D141" s="30"/>
      <c r="E141" s="30"/>
      <c r="F141" s="30"/>
      <c r="G141" s="30"/>
      <c r="H141" s="12"/>
    </row>
    <row r="142" spans="1:8" x14ac:dyDescent="0.25">
      <c r="A142" s="13" t="s">
        <v>108</v>
      </c>
      <c r="B142" s="14"/>
      <c r="C142" s="15"/>
      <c r="D142" s="16">
        <f>[1]Monthly!CH150</f>
        <v>0</v>
      </c>
      <c r="E142" s="44">
        <f>[1]Fiscal!H150</f>
        <v>101736</v>
      </c>
      <c r="F142" s="16">
        <f>[1]Monthly!BV150</f>
        <v>0</v>
      </c>
      <c r="G142" s="16">
        <f>[1]Monthly!BJ150</f>
        <v>0</v>
      </c>
      <c r="H142" s="18"/>
    </row>
    <row r="143" spans="1:8" x14ac:dyDescent="0.25">
      <c r="A143" s="40" t="s">
        <v>60</v>
      </c>
      <c r="B143" s="45"/>
      <c r="C143" s="52"/>
      <c r="D143" s="16">
        <f>[1]Monthly!CH151</f>
        <v>133</v>
      </c>
      <c r="E143" s="44">
        <f>[1]Fiscal!H151</f>
        <v>1482</v>
      </c>
      <c r="F143" s="16">
        <f>[1]Monthly!BV151</f>
        <v>19</v>
      </c>
      <c r="G143" s="16">
        <f>[1]Monthly!BJ151</f>
        <v>0</v>
      </c>
      <c r="H143" s="18"/>
    </row>
    <row r="144" spans="1:8" x14ac:dyDescent="0.25">
      <c r="A144" s="40" t="s">
        <v>61</v>
      </c>
      <c r="B144" s="45"/>
      <c r="C144" s="52"/>
      <c r="D144" s="16">
        <f>[1]Monthly!CH152</f>
        <v>390</v>
      </c>
      <c r="E144" s="44">
        <f>[1]Fiscal!H152</f>
        <v>1615</v>
      </c>
      <c r="F144" s="16">
        <f>[1]Monthly!BV152</f>
        <v>157</v>
      </c>
      <c r="G144" s="16">
        <f>[1]Monthly!BJ152</f>
        <v>0</v>
      </c>
      <c r="H144" s="18"/>
    </row>
    <row r="145" spans="1:8" x14ac:dyDescent="0.25">
      <c r="A145" s="40" t="s">
        <v>84</v>
      </c>
      <c r="B145" s="45"/>
      <c r="C145" s="52"/>
      <c r="D145" s="16">
        <f>[1]Monthly!CH153</f>
        <v>406</v>
      </c>
      <c r="E145" s="44">
        <f>[1]Fiscal!H153</f>
        <v>3518</v>
      </c>
      <c r="F145" s="16">
        <f>[1]Monthly!BV153</f>
        <v>264</v>
      </c>
      <c r="G145" s="16">
        <f>[1]Monthly!BJ153</f>
        <v>0</v>
      </c>
      <c r="H145" s="18"/>
    </row>
    <row r="146" spans="1:8" x14ac:dyDescent="0.25">
      <c r="A146" s="40" t="s">
        <v>63</v>
      </c>
      <c r="B146" s="45"/>
      <c r="C146" s="52"/>
      <c r="D146" s="16">
        <f>[1]Monthly!CH154</f>
        <v>95</v>
      </c>
      <c r="E146" s="44">
        <f>[1]Fiscal!H154</f>
        <v>421</v>
      </c>
      <c r="F146" s="16">
        <f>[1]Monthly!BV154</f>
        <v>24</v>
      </c>
      <c r="G146" s="16">
        <f>[1]Monthly!BJ154</f>
        <v>0</v>
      </c>
      <c r="H146" s="18"/>
    </row>
    <row r="147" spans="1:8" x14ac:dyDescent="0.25">
      <c r="A147" s="40" t="s">
        <v>109</v>
      </c>
      <c r="B147" s="45"/>
      <c r="C147" s="52"/>
      <c r="D147" s="16">
        <f>[1]Monthly!CH155</f>
        <v>267</v>
      </c>
      <c r="E147" s="44">
        <f>[1]Fiscal!H155</f>
        <v>1632</v>
      </c>
      <c r="F147" s="16">
        <f>[1]Monthly!BV155</f>
        <v>149</v>
      </c>
      <c r="G147" s="16">
        <f>[1]Monthly!BJ155</f>
        <v>0</v>
      </c>
      <c r="H147" s="18"/>
    </row>
    <row r="148" spans="1:8" x14ac:dyDescent="0.25">
      <c r="A148" s="40" t="s">
        <v>65</v>
      </c>
      <c r="B148" s="45"/>
      <c r="C148" s="52"/>
      <c r="D148" s="16">
        <f>[1]Monthly!CH156</f>
        <v>272</v>
      </c>
      <c r="E148" s="44">
        <f>[1]Fiscal!H156</f>
        <v>1874</v>
      </c>
      <c r="F148" s="16">
        <f>[1]Monthly!BV156</f>
        <v>160</v>
      </c>
      <c r="G148" s="16">
        <f>[1]Monthly!BJ156</f>
        <v>0</v>
      </c>
      <c r="H148" s="18"/>
    </row>
    <row r="149" spans="1:8" x14ac:dyDescent="0.25">
      <c r="A149" s="40" t="s">
        <v>66</v>
      </c>
      <c r="B149" s="45"/>
      <c r="C149" s="52"/>
      <c r="D149" s="16">
        <f>[1]Monthly!CH157</f>
        <v>0</v>
      </c>
      <c r="E149" s="44">
        <f>[1]Fiscal!H157</f>
        <v>0</v>
      </c>
      <c r="F149" s="16">
        <f>[1]Monthly!BV157</f>
        <v>0</v>
      </c>
      <c r="G149" s="16">
        <f>[1]Monthly!BJ157</f>
        <v>0</v>
      </c>
      <c r="H149" s="18"/>
    </row>
    <row r="150" spans="1:8" x14ac:dyDescent="0.25">
      <c r="A150" s="40"/>
      <c r="B150" s="45"/>
      <c r="C150" s="60" t="s">
        <v>13</v>
      </c>
      <c r="D150" s="22">
        <f>SUM(D142:D149)</f>
        <v>1563</v>
      </c>
      <c r="E150" s="22">
        <f>SUM(E142:E149)</f>
        <v>112278</v>
      </c>
      <c r="F150" s="22">
        <f>SUM(F142:F149)</f>
        <v>773</v>
      </c>
      <c r="G150" s="22">
        <f>SUM(G142:G149)</f>
        <v>0</v>
      </c>
      <c r="H150" s="18"/>
    </row>
    <row r="151" spans="1:8" x14ac:dyDescent="0.25">
      <c r="A151" s="4"/>
      <c r="B151" s="4"/>
      <c r="C151" s="11"/>
      <c r="D151" s="30"/>
      <c r="E151" s="30"/>
      <c r="F151" s="30"/>
      <c r="G151" s="30"/>
      <c r="H151" s="12"/>
    </row>
    <row r="152" spans="1:8" x14ac:dyDescent="0.25">
      <c r="A152" s="4"/>
      <c r="B152" s="61"/>
      <c r="C152" s="8"/>
      <c r="D152" s="62"/>
      <c r="E152" s="62"/>
      <c r="F152" s="63"/>
      <c r="G152" s="63"/>
      <c r="H152" s="10"/>
    </row>
    <row r="153" spans="1:8" x14ac:dyDescent="0.25">
      <c r="A153" s="2" t="s">
        <v>110</v>
      </c>
      <c r="B153" s="61" t="s">
        <v>111</v>
      </c>
      <c r="C153" s="8" t="s">
        <v>112</v>
      </c>
      <c r="D153" s="62" t="s">
        <v>113</v>
      </c>
      <c r="E153" s="62" t="s">
        <v>114</v>
      </c>
      <c r="F153" s="63" t="s">
        <v>115</v>
      </c>
      <c r="G153" s="63" t="s">
        <v>115</v>
      </c>
      <c r="H153" s="10" t="s">
        <v>7</v>
      </c>
    </row>
    <row r="154" spans="1:8" x14ac:dyDescent="0.25">
      <c r="A154" s="64" t="s">
        <v>116</v>
      </c>
      <c r="B154" s="65" t="s">
        <v>117</v>
      </c>
      <c r="C154" s="62" t="s">
        <v>118</v>
      </c>
      <c r="D154" s="62" t="s">
        <v>118</v>
      </c>
      <c r="E154" s="62" t="s">
        <v>119</v>
      </c>
      <c r="F154" s="63" t="s">
        <v>119</v>
      </c>
      <c r="G154" s="63">
        <v>2020</v>
      </c>
      <c r="H154" s="8" t="s">
        <v>11</v>
      </c>
    </row>
    <row r="155" spans="1:8" x14ac:dyDescent="0.25">
      <c r="A155" s="66" t="s">
        <v>120</v>
      </c>
      <c r="B155" s="67">
        <f>[1]Monthly!CH162</f>
        <v>8</v>
      </c>
      <c r="C155" s="68">
        <f>[1]Monthly!CH163</f>
        <v>118</v>
      </c>
      <c r="D155" s="16">
        <f>[1]Fiscal!H163</f>
        <v>824</v>
      </c>
      <c r="E155" s="67">
        <f>[1]Monthly!BV162</f>
        <v>0</v>
      </c>
      <c r="F155" s="68">
        <f>[1]Monthly!BV163</f>
        <v>0</v>
      </c>
      <c r="G155" s="68">
        <f>[1]Monthly!BJ163</f>
        <v>0</v>
      </c>
      <c r="H155" s="18"/>
    </row>
    <row r="156" spans="1:8" x14ac:dyDescent="0.25">
      <c r="A156" s="66" t="s">
        <v>121</v>
      </c>
      <c r="B156" s="69">
        <f>[1]Monthly!CH164</f>
        <v>13</v>
      </c>
      <c r="C156" s="68">
        <f>[1]Monthly!CH165</f>
        <v>269</v>
      </c>
      <c r="D156" s="16">
        <f>[1]Fiscal!H165</f>
        <v>2834</v>
      </c>
      <c r="E156" s="69">
        <f>[1]Monthly!BV164</f>
        <v>0</v>
      </c>
      <c r="F156" s="68">
        <f>[1]Monthly!BV165</f>
        <v>0</v>
      </c>
      <c r="G156" s="68">
        <f>[1]Monthly!BJ165</f>
        <v>0</v>
      </c>
      <c r="H156" s="18"/>
    </row>
    <row r="157" spans="1:8" x14ac:dyDescent="0.25">
      <c r="A157" s="66" t="s">
        <v>122</v>
      </c>
      <c r="B157" s="69">
        <f>[1]Monthly!CH166</f>
        <v>4</v>
      </c>
      <c r="C157" s="68">
        <f>[1]Monthly!CH167</f>
        <v>131</v>
      </c>
      <c r="D157" s="16">
        <f>[1]Fiscal!H167</f>
        <v>527</v>
      </c>
      <c r="E157" s="69">
        <f>[1]Monthly!BV166</f>
        <v>0</v>
      </c>
      <c r="F157" s="68">
        <f>[1]Monthly!BV167</f>
        <v>0</v>
      </c>
      <c r="G157" s="68">
        <f>[1]Monthly!BJ167</f>
        <v>0</v>
      </c>
      <c r="H157" s="18"/>
    </row>
    <row r="158" spans="1:8" x14ac:dyDescent="0.25">
      <c r="A158" s="66" t="s">
        <v>123</v>
      </c>
      <c r="B158" s="69">
        <f>[1]Monthly!CH168</f>
        <v>0</v>
      </c>
      <c r="C158" s="68">
        <f>[1]Monthly!CH169</f>
        <v>0</v>
      </c>
      <c r="D158" s="16">
        <f>[1]Fiscal!H168</f>
        <v>0</v>
      </c>
      <c r="E158" s="69">
        <f>[1]Monthly!BV168</f>
        <v>0</v>
      </c>
      <c r="F158" s="68">
        <f>[1]Monthly!BV169</f>
        <v>0</v>
      </c>
      <c r="G158" s="68">
        <f>[1]Monthly!BJ169</f>
        <v>0</v>
      </c>
      <c r="H158" s="18"/>
    </row>
    <row r="159" spans="1:8" hidden="1" x14ac:dyDescent="0.25">
      <c r="A159" s="66" t="s">
        <v>124</v>
      </c>
      <c r="B159" s="69"/>
      <c r="C159" s="17">
        <f>[1]Monthly!CH170</f>
        <v>0</v>
      </c>
      <c r="D159" s="16">
        <f>[1]Fiscal!H170</f>
        <v>0</v>
      </c>
      <c r="E159" s="69"/>
      <c r="F159" s="17">
        <f>[1]Monthly!BV170</f>
        <v>0</v>
      </c>
      <c r="G159" s="68">
        <f>[1]Monthly!BJ170</f>
        <v>0</v>
      </c>
      <c r="H159" s="18" t="e">
        <f t="shared" ref="H159:H161" si="7">(C159-G159)/G159</f>
        <v>#DIV/0!</v>
      </c>
    </row>
    <row r="160" spans="1:8" x14ac:dyDescent="0.25">
      <c r="A160" s="66" t="s">
        <v>125</v>
      </c>
      <c r="B160" s="69">
        <f>[1]Monthly!CH171</f>
        <v>8</v>
      </c>
      <c r="C160" s="68">
        <f>[1]Monthly!CH172</f>
        <v>412</v>
      </c>
      <c r="D160" s="16">
        <f>[1]Fiscal!H172</f>
        <v>1478</v>
      </c>
      <c r="E160" s="69">
        <f>[1]Monthly!BV171</f>
        <v>4</v>
      </c>
      <c r="F160" s="68">
        <f>[1]Monthly!BV172</f>
        <v>135</v>
      </c>
      <c r="G160" s="68">
        <f>[1]Monthly!BJ171</f>
        <v>9</v>
      </c>
      <c r="H160" s="18">
        <f t="shared" si="7"/>
        <v>44.777777777777779</v>
      </c>
    </row>
    <row r="161" spans="1:8" x14ac:dyDescent="0.25">
      <c r="A161" s="66" t="s">
        <v>126</v>
      </c>
      <c r="B161" s="69">
        <f>[1]Monthly!CH173</f>
        <v>7</v>
      </c>
      <c r="C161" s="70">
        <f>[1]Monthly!CH174</f>
        <v>32</v>
      </c>
      <c r="D161" s="71">
        <f>[1]Fiscal!H174</f>
        <v>374</v>
      </c>
      <c r="E161" s="69">
        <f>[1]Monthly!BV173</f>
        <v>8</v>
      </c>
      <c r="F161" s="70">
        <f>[1]Monthly!BV174</f>
        <v>40</v>
      </c>
      <c r="G161" s="68">
        <f>[1]Monthly!BJ174</f>
        <v>44</v>
      </c>
      <c r="H161" s="18">
        <f t="shared" si="7"/>
        <v>-0.27272727272727271</v>
      </c>
    </row>
    <row r="162" spans="1:8" x14ac:dyDescent="0.25">
      <c r="A162" s="72"/>
      <c r="B162" s="73"/>
      <c r="C162" s="74"/>
      <c r="D162" s="74"/>
      <c r="E162" s="74"/>
      <c r="F162" s="75"/>
      <c r="G162" s="68"/>
      <c r="H162" s="36"/>
    </row>
    <row r="163" spans="1:8" x14ac:dyDescent="0.25">
      <c r="A163" s="66" t="s">
        <v>127</v>
      </c>
      <c r="B163" s="76"/>
      <c r="C163" s="77"/>
      <c r="D163" s="77"/>
      <c r="E163" s="77"/>
      <c r="F163" s="78"/>
      <c r="G163" s="68"/>
      <c r="H163" s="79"/>
    </row>
    <row r="164" spans="1:8" x14ac:dyDescent="0.25">
      <c r="A164" s="66" t="s">
        <v>128</v>
      </c>
      <c r="B164" s="80">
        <f>[1]Monthly!CH176</f>
        <v>18</v>
      </c>
      <c r="C164" s="81">
        <f>[1]Monthly!CH177</f>
        <v>44</v>
      </c>
      <c r="D164" s="81">
        <f>[1]Fiscal!H77</f>
        <v>957</v>
      </c>
      <c r="E164" s="80">
        <f>[1]Monthly!BV176</f>
        <v>0</v>
      </c>
      <c r="F164" s="81">
        <f>[1]Monthly!BV177</f>
        <v>0</v>
      </c>
      <c r="G164" s="68">
        <f>[1]Monthly!BJ177</f>
        <v>0</v>
      </c>
      <c r="H164" s="18"/>
    </row>
    <row r="165" spans="1:8" x14ac:dyDescent="0.25">
      <c r="A165" s="66" t="s">
        <v>129</v>
      </c>
      <c r="B165" s="69">
        <f>[1]Monthly!CH179</f>
        <v>0</v>
      </c>
      <c r="C165" s="44">
        <f>[1]Monthly!CH180</f>
        <v>0</v>
      </c>
      <c r="D165" s="44">
        <f>[1]Fiscal!H180</f>
        <v>57</v>
      </c>
      <c r="E165" s="69">
        <f>[1]Monthly!BV179</f>
        <v>1</v>
      </c>
      <c r="F165" s="44">
        <f>[1]Monthly!BV180</f>
        <v>8</v>
      </c>
      <c r="G165" s="68">
        <f>[1]Monthly!BJ180</f>
        <v>0</v>
      </c>
      <c r="H165" s="18"/>
    </row>
    <row r="166" spans="1:8" x14ac:dyDescent="0.25">
      <c r="A166" s="66" t="s">
        <v>130</v>
      </c>
      <c r="B166" s="69">
        <f>[1]Monthly!CH182</f>
        <v>11</v>
      </c>
      <c r="C166" s="44">
        <f>[1]Monthly!CH183</f>
        <v>194</v>
      </c>
      <c r="D166" s="44">
        <f>[1]Fiscal!H183</f>
        <v>538</v>
      </c>
      <c r="E166" s="69">
        <f>[1]Monthly!BV182</f>
        <v>7</v>
      </c>
      <c r="F166" s="44">
        <f>[1]Monthly!BV183</f>
        <v>141</v>
      </c>
      <c r="G166" s="68">
        <f>[1]Monthly!BJ183</f>
        <v>0</v>
      </c>
      <c r="H166" s="18"/>
    </row>
    <row r="167" spans="1:8" x14ac:dyDescent="0.25">
      <c r="A167" s="66" t="s">
        <v>131</v>
      </c>
      <c r="B167" s="69">
        <f>[1]Monthly!CH185</f>
        <v>1</v>
      </c>
      <c r="C167" s="44">
        <f>[1]Monthly!CH186</f>
        <v>33</v>
      </c>
      <c r="D167" s="44">
        <f>[1]Fiscal!H186</f>
        <v>33</v>
      </c>
      <c r="E167" s="69">
        <f>[1]Monthly!BV185</f>
        <v>0</v>
      </c>
      <c r="F167" s="44">
        <f>[1]Monthly!BV186</f>
        <v>0</v>
      </c>
      <c r="G167" s="68">
        <f>[1]Monthly!BJ186</f>
        <v>0</v>
      </c>
      <c r="H167" s="18"/>
    </row>
    <row r="168" spans="1:8" x14ac:dyDescent="0.25">
      <c r="A168" s="66" t="s">
        <v>132</v>
      </c>
      <c r="B168" s="69">
        <f>[1]Monthly!CH188</f>
        <v>2</v>
      </c>
      <c r="C168" s="44">
        <f>[1]Monthly!CH189</f>
        <v>49</v>
      </c>
      <c r="D168" s="44">
        <f>[1]Fiscal!H189</f>
        <v>54</v>
      </c>
      <c r="E168" s="69">
        <f>[1]Monthly!BV188</f>
        <v>0</v>
      </c>
      <c r="F168" s="44">
        <f>[1]Monthly!BV189</f>
        <v>0</v>
      </c>
      <c r="G168" s="68">
        <f>[1]Monthly!BJ189</f>
        <v>0</v>
      </c>
      <c r="H168" s="18"/>
    </row>
    <row r="169" spans="1:8" x14ac:dyDescent="0.25">
      <c r="A169" s="66" t="s">
        <v>133</v>
      </c>
      <c r="B169" s="69">
        <f>[1]Monthly!CH191</f>
        <v>5</v>
      </c>
      <c r="C169" s="44">
        <f>[1]Monthly!CH192</f>
        <v>29</v>
      </c>
      <c r="D169" s="44">
        <f>[1]Fiscal!H192</f>
        <v>118</v>
      </c>
      <c r="E169" s="69">
        <f>[1]Monthly!BV191</f>
        <v>4</v>
      </c>
      <c r="F169" s="44">
        <f>[1]Monthly!BV192</f>
        <v>17</v>
      </c>
      <c r="G169" s="68">
        <f>[1]Monthly!BJ192</f>
        <v>0</v>
      </c>
      <c r="H169" s="18"/>
    </row>
    <row r="170" spans="1:8" x14ac:dyDescent="0.25">
      <c r="A170" s="4"/>
      <c r="B170" s="11"/>
      <c r="C170" s="30"/>
      <c r="D170" s="30"/>
      <c r="E170" s="30"/>
      <c r="F170" s="82"/>
      <c r="G170" s="68"/>
      <c r="H170" s="79"/>
    </row>
    <row r="171" spans="1:8" x14ac:dyDescent="0.25">
      <c r="A171" s="2" t="s">
        <v>134</v>
      </c>
      <c r="B171" s="11"/>
      <c r="C171" s="83"/>
      <c r="D171" s="83"/>
      <c r="E171" s="83"/>
      <c r="F171" s="82"/>
      <c r="G171" s="68"/>
      <c r="H171" s="79"/>
    </row>
    <row r="172" spans="1:8" x14ac:dyDescent="0.25">
      <c r="A172" s="84" t="s">
        <v>135</v>
      </c>
      <c r="B172" s="16">
        <v>1</v>
      </c>
      <c r="C172" s="16">
        <f>[1]Monthly!CH209</f>
        <v>2</v>
      </c>
      <c r="D172" s="16">
        <f>[1]Fiscal!H209</f>
        <v>99</v>
      </c>
      <c r="E172" s="16">
        <v>0</v>
      </c>
      <c r="F172" s="16">
        <f>[1]Monthly!BV209</f>
        <v>0</v>
      </c>
      <c r="G172" s="68">
        <f>[1]Monthly!BJ209</f>
        <v>0</v>
      </c>
      <c r="H172" s="18"/>
    </row>
    <row r="173" spans="1:8" x14ac:dyDescent="0.25">
      <c r="A173" s="40" t="s">
        <v>136</v>
      </c>
      <c r="B173" s="16">
        <v>1</v>
      </c>
      <c r="C173" s="16">
        <f>[1]Monthly!CH210</f>
        <v>17</v>
      </c>
      <c r="D173" s="16">
        <f>[1]Fiscal!H210</f>
        <v>98</v>
      </c>
      <c r="E173" s="16">
        <v>0</v>
      </c>
      <c r="F173" s="16">
        <f>[1]Monthly!BV210</f>
        <v>0</v>
      </c>
      <c r="G173" s="68">
        <f>[1]Monthly!BJ210</f>
        <v>0</v>
      </c>
      <c r="H173" s="18"/>
    </row>
    <row r="174" spans="1:8" x14ac:dyDescent="0.25">
      <c r="A174" s="4"/>
      <c r="B174" s="11"/>
      <c r="C174" s="30"/>
      <c r="D174" s="30"/>
      <c r="E174" s="30"/>
      <c r="F174" s="82"/>
      <c r="G174" s="82"/>
      <c r="H174" s="79"/>
    </row>
    <row r="175" spans="1:8" x14ac:dyDescent="0.25">
      <c r="A175" s="2"/>
      <c r="B175" s="61"/>
      <c r="C175" s="8" t="s">
        <v>112</v>
      </c>
      <c r="D175" s="62" t="s">
        <v>113</v>
      </c>
      <c r="E175" s="62"/>
      <c r="F175" s="63" t="s">
        <v>115</v>
      </c>
      <c r="G175" s="63" t="s">
        <v>115</v>
      </c>
      <c r="H175" s="10" t="s">
        <v>7</v>
      </c>
    </row>
    <row r="176" spans="1:8" x14ac:dyDescent="0.25">
      <c r="A176" s="85" t="s">
        <v>137</v>
      </c>
      <c r="B176" s="86"/>
      <c r="C176" s="62" t="s">
        <v>118</v>
      </c>
      <c r="D176" s="62" t="s">
        <v>118</v>
      </c>
      <c r="E176" s="62"/>
      <c r="F176" s="63" t="s">
        <v>119</v>
      </c>
      <c r="G176" s="63">
        <v>2020</v>
      </c>
      <c r="H176" s="8" t="s">
        <v>11</v>
      </c>
    </row>
    <row r="177" spans="1:8" x14ac:dyDescent="0.25">
      <c r="A177" s="87" t="s">
        <v>59</v>
      </c>
      <c r="B177" s="69"/>
      <c r="C177" s="16">
        <f>[1]Monthly!CH194</f>
        <v>0</v>
      </c>
      <c r="D177" s="16">
        <f>[1]Fiscal!E194</f>
        <v>183</v>
      </c>
      <c r="E177" s="16"/>
      <c r="F177" s="88">
        <f>[1]Monthly!BV194</f>
        <v>16</v>
      </c>
      <c r="G177" s="88">
        <f>[1]Monthly!BJ194</f>
        <v>20</v>
      </c>
      <c r="H177" s="18">
        <f t="shared" ref="H177:H185" si="8">(C177-G177)/G177</f>
        <v>-1</v>
      </c>
    </row>
    <row r="178" spans="1:8" x14ac:dyDescent="0.25">
      <c r="A178" s="87" t="s">
        <v>60</v>
      </c>
      <c r="B178" s="69"/>
      <c r="C178" s="16">
        <f>[1]Monthly!CH195</f>
        <v>0</v>
      </c>
      <c r="D178" s="16">
        <f>[1]Fiscal!E195</f>
        <v>1</v>
      </c>
      <c r="E178" s="16"/>
      <c r="F178" s="88">
        <f>[1]Monthly!BV195</f>
        <v>0</v>
      </c>
      <c r="G178" s="88">
        <f>[1]Monthly!BJ195</f>
        <v>0</v>
      </c>
      <c r="H178" s="18"/>
    </row>
    <row r="179" spans="1:8" x14ac:dyDescent="0.25">
      <c r="A179" s="87" t="s">
        <v>61</v>
      </c>
      <c r="B179" s="69"/>
      <c r="C179" s="16">
        <f>[1]Monthly!CH196</f>
        <v>0</v>
      </c>
      <c r="D179" s="16">
        <f>[1]Fiscal!E196</f>
        <v>59</v>
      </c>
      <c r="E179" s="16"/>
      <c r="F179" s="88">
        <f>[1]Monthly!BV196</f>
        <v>6</v>
      </c>
      <c r="G179" s="88">
        <f>[1]Monthly!BJ196</f>
        <v>0</v>
      </c>
      <c r="H179" s="18"/>
    </row>
    <row r="180" spans="1:8" x14ac:dyDescent="0.25">
      <c r="A180" s="87" t="s">
        <v>62</v>
      </c>
      <c r="B180" s="69"/>
      <c r="C180" s="16">
        <f>[1]Monthly!CH197</f>
        <v>0</v>
      </c>
      <c r="D180" s="16">
        <f>[1]Fiscal!E197</f>
        <v>6</v>
      </c>
      <c r="E180" s="16"/>
      <c r="F180" s="88">
        <f>[1]Monthly!BV197</f>
        <v>0</v>
      </c>
      <c r="G180" s="88">
        <f>[1]Monthly!BJ197</f>
        <v>0</v>
      </c>
      <c r="H180" s="18"/>
    </row>
    <row r="181" spans="1:8" x14ac:dyDescent="0.25">
      <c r="A181" s="87" t="s">
        <v>63</v>
      </c>
      <c r="B181" s="69"/>
      <c r="C181" s="16">
        <f>[1]Monthly!CH198</f>
        <v>6</v>
      </c>
      <c r="D181" s="16">
        <f>[1]Fiscal!E198</f>
        <v>0</v>
      </c>
      <c r="E181" s="16"/>
      <c r="F181" s="88">
        <f>[1]Monthly!BV198</f>
        <v>0</v>
      </c>
      <c r="G181" s="88">
        <f>[1]Monthly!BJ198</f>
        <v>0</v>
      </c>
      <c r="H181" s="18"/>
    </row>
    <row r="182" spans="1:8" x14ac:dyDescent="0.25">
      <c r="A182" s="87" t="s">
        <v>64</v>
      </c>
      <c r="B182" s="69"/>
      <c r="C182" s="16">
        <f>[1]Monthly!CH199</f>
        <v>8</v>
      </c>
      <c r="D182" s="16">
        <f>[1]Fiscal!E199</f>
        <v>42</v>
      </c>
      <c r="E182" s="16"/>
      <c r="F182" s="88">
        <f>[1]Monthly!BV199</f>
        <v>0</v>
      </c>
      <c r="G182" s="88">
        <f>[1]Monthly!BJ199</f>
        <v>0</v>
      </c>
      <c r="H182" s="18"/>
    </row>
    <row r="183" spans="1:8" x14ac:dyDescent="0.25">
      <c r="A183" s="87" t="s">
        <v>65</v>
      </c>
      <c r="B183" s="69"/>
      <c r="C183" s="16">
        <f>[1]Monthly!CH200</f>
        <v>8</v>
      </c>
      <c r="D183" s="16">
        <f>[1]Fiscal!E200</f>
        <v>58</v>
      </c>
      <c r="E183" s="16"/>
      <c r="F183" s="88">
        <f>[1]Monthly!BV200</f>
        <v>0</v>
      </c>
      <c r="G183" s="88">
        <f>[1]Monthly!BJ200</f>
        <v>4</v>
      </c>
      <c r="H183" s="18">
        <f t="shared" si="8"/>
        <v>1</v>
      </c>
    </row>
    <row r="184" spans="1:8" x14ac:dyDescent="0.25">
      <c r="A184" s="87" t="s">
        <v>66</v>
      </c>
      <c r="B184" s="69"/>
      <c r="C184" s="16">
        <f>[1]Monthly!CH201</f>
        <v>0</v>
      </c>
      <c r="D184" s="16">
        <f>[1]Fiscal!E201</f>
        <v>0</v>
      </c>
      <c r="E184" s="16"/>
      <c r="F184" s="88">
        <f>[1]Monthly!BV201</f>
        <v>0</v>
      </c>
      <c r="G184" s="88">
        <f>[1]Monthly!BJ201</f>
        <v>0</v>
      </c>
      <c r="H184" s="18"/>
    </row>
    <row r="185" spans="1:8" x14ac:dyDescent="0.25">
      <c r="A185" s="89" t="s">
        <v>13</v>
      </c>
      <c r="B185" s="22"/>
      <c r="C185" s="22">
        <f>SUM(C177:C184)</f>
        <v>22</v>
      </c>
      <c r="D185" s="22">
        <f>SUM(D177:D184)</f>
        <v>349</v>
      </c>
      <c r="E185" s="22"/>
      <c r="F185" s="90">
        <f>SUM(F177:F184)</f>
        <v>22</v>
      </c>
      <c r="G185" s="90">
        <f>SUM(G177:G184)</f>
        <v>24</v>
      </c>
      <c r="H185" s="18">
        <f t="shared" si="8"/>
        <v>-8.3333333333333329E-2</v>
      </c>
    </row>
    <row r="186" spans="1:8" x14ac:dyDescent="0.25">
      <c r="A186" s="4"/>
      <c r="B186" s="11"/>
      <c r="C186" s="30"/>
      <c r="D186" s="30"/>
      <c r="E186" s="30"/>
      <c r="F186" s="82"/>
      <c r="G186" s="82"/>
      <c r="H186" s="79"/>
    </row>
    <row r="187" spans="1:8" x14ac:dyDescent="0.25">
      <c r="A187" s="4"/>
      <c r="B187" s="61" t="s">
        <v>111</v>
      </c>
      <c r="C187" s="8" t="s">
        <v>112</v>
      </c>
      <c r="D187" s="62" t="s">
        <v>113</v>
      </c>
      <c r="E187" s="62" t="s">
        <v>114</v>
      </c>
      <c r="F187" s="63" t="s">
        <v>115</v>
      </c>
      <c r="G187" s="63" t="s">
        <v>115</v>
      </c>
      <c r="H187" s="10" t="s">
        <v>7</v>
      </c>
    </row>
    <row r="188" spans="1:8" x14ac:dyDescent="0.25">
      <c r="A188" s="2" t="s">
        <v>138</v>
      </c>
      <c r="B188" s="65" t="s">
        <v>117</v>
      </c>
      <c r="C188" s="62" t="s">
        <v>118</v>
      </c>
      <c r="D188" s="62" t="s">
        <v>118</v>
      </c>
      <c r="E188" s="62" t="s">
        <v>119</v>
      </c>
      <c r="F188" s="63" t="s">
        <v>119</v>
      </c>
      <c r="G188" s="63">
        <v>2020</v>
      </c>
      <c r="H188" s="8" t="s">
        <v>11</v>
      </c>
    </row>
    <row r="189" spans="1:8" x14ac:dyDescent="0.25">
      <c r="A189" s="87" t="s">
        <v>139</v>
      </c>
      <c r="B189" s="69">
        <f>[1]Monthly!CH203</f>
        <v>0</v>
      </c>
      <c r="C189" s="16">
        <f>[1]Monthly!CH204</f>
        <v>0</v>
      </c>
      <c r="D189" s="16">
        <f>[1]Fiscal!H204</f>
        <v>0</v>
      </c>
      <c r="E189" s="16">
        <f>[1]Monthly!BV203</f>
        <v>0</v>
      </c>
      <c r="F189" s="88">
        <f>[1]Monthly!BV204</f>
        <v>0</v>
      </c>
      <c r="G189" s="88">
        <f>[1]Monthly!BJ204</f>
        <v>0</v>
      </c>
      <c r="H189" s="18"/>
    </row>
    <row r="190" spans="1:8" x14ac:dyDescent="0.25">
      <c r="A190" s="87" t="s">
        <v>140</v>
      </c>
      <c r="B190" s="69">
        <f>[1]Monthly!CH205</f>
        <v>0</v>
      </c>
      <c r="C190" s="16">
        <f>[1]Monthly!CH206</f>
        <v>0</v>
      </c>
      <c r="D190" s="16">
        <f>[1]Fiscal!H206</f>
        <v>6609</v>
      </c>
      <c r="E190" s="16">
        <f>[1]Monthly!BV205</f>
        <v>0</v>
      </c>
      <c r="F190" s="88">
        <f>[1]Monthly!BV206</f>
        <v>892</v>
      </c>
      <c r="G190" s="88">
        <f>[1]Monthly!BJ206</f>
        <v>0</v>
      </c>
      <c r="H190" s="18"/>
    </row>
    <row r="191" spans="1:8" x14ac:dyDescent="0.25">
      <c r="A191" s="64" t="s">
        <v>141</v>
      </c>
      <c r="B191" s="69">
        <f>[1]Monthly!CH207</f>
        <v>28</v>
      </c>
      <c r="C191" s="16">
        <f>[1]Monthly!CH208</f>
        <v>506</v>
      </c>
      <c r="D191" s="16">
        <f>[1]Fiscal!H208</f>
        <v>3539</v>
      </c>
      <c r="E191" s="16">
        <f>[1]Monthly!BV207</f>
        <v>8</v>
      </c>
      <c r="F191" s="88">
        <f>[1]Monthly!BV208</f>
        <v>91</v>
      </c>
      <c r="G191" s="88">
        <f>[1]Monthly!BJ208</f>
        <v>80</v>
      </c>
      <c r="H191" s="18">
        <f>(C191-G191)/G191</f>
        <v>5.3250000000000002</v>
      </c>
    </row>
    <row r="192" spans="1:8" x14ac:dyDescent="0.25">
      <c r="A192" s="64" t="s">
        <v>142</v>
      </c>
      <c r="B192" s="69">
        <f>[1]Monthly!CH211</f>
        <v>4</v>
      </c>
      <c r="C192" s="16">
        <f>[1]Monthly!CH212+[1]Monthly!CH213</f>
        <v>1507</v>
      </c>
      <c r="D192" s="16">
        <f>[1]Fiscal!G221</f>
        <v>2278</v>
      </c>
      <c r="E192" s="69">
        <f>[1]Monthly!BV211</f>
        <v>0</v>
      </c>
      <c r="F192" s="16">
        <f>[1]Monthly!QY212+[1]Monthly!BV213</f>
        <v>0</v>
      </c>
      <c r="G192" s="88">
        <f>[1]Monthly!BJ221</f>
        <v>0</v>
      </c>
      <c r="H192" s="18"/>
    </row>
    <row r="193" spans="1:8" x14ac:dyDescent="0.25">
      <c r="A193" s="42"/>
      <c r="B193" s="42"/>
      <c r="C193" s="42"/>
      <c r="D193" s="42"/>
      <c r="E193" s="42"/>
      <c r="F193" s="42"/>
      <c r="G193" s="42"/>
      <c r="H193" s="42"/>
    </row>
    <row r="194" spans="1:8" x14ac:dyDescent="0.25">
      <c r="A194" s="42"/>
      <c r="B194" s="42"/>
      <c r="C194" s="42"/>
      <c r="D194" s="8" t="s">
        <v>4</v>
      </c>
      <c r="E194" s="8" t="s">
        <v>5</v>
      </c>
      <c r="F194" s="9" t="s">
        <v>6</v>
      </c>
      <c r="G194" s="9" t="s">
        <v>6</v>
      </c>
      <c r="H194" s="10" t="s">
        <v>7</v>
      </c>
    </row>
    <row r="195" spans="1:8" x14ac:dyDescent="0.25">
      <c r="A195" s="2" t="s">
        <v>143</v>
      </c>
      <c r="B195" s="4"/>
      <c r="C195" s="11"/>
      <c r="D195" s="8" t="s">
        <v>8</v>
      </c>
      <c r="E195" s="8" t="s">
        <v>9</v>
      </c>
      <c r="F195" s="9" t="s">
        <v>10</v>
      </c>
      <c r="G195" s="9">
        <v>2020</v>
      </c>
      <c r="H195" s="8" t="s">
        <v>11</v>
      </c>
    </row>
    <row r="196" spans="1:8" x14ac:dyDescent="0.25">
      <c r="A196" s="13" t="s">
        <v>144</v>
      </c>
      <c r="B196" s="14"/>
      <c r="C196" s="15"/>
      <c r="D196" s="16">
        <f>[1]Monthly!CH224</f>
        <v>0</v>
      </c>
      <c r="E196" s="44">
        <f>[1]Fiscal!H224</f>
        <v>0</v>
      </c>
      <c r="F196" s="16">
        <f>[1]Monthly!BV224</f>
        <v>0</v>
      </c>
      <c r="G196" s="16">
        <f>[1]Monthly!BJ224</f>
        <v>0</v>
      </c>
      <c r="H196" s="91"/>
    </row>
    <row r="197" spans="1:8" x14ac:dyDescent="0.25">
      <c r="A197" s="13" t="s">
        <v>145</v>
      </c>
      <c r="B197" s="14"/>
      <c r="C197" s="15"/>
      <c r="D197" s="16">
        <f>[1]Monthly!CH225</f>
        <v>0</v>
      </c>
      <c r="E197" s="44">
        <f>[1]Fiscal!H225</f>
        <v>31</v>
      </c>
      <c r="F197" s="16">
        <f>[1]Monthly!BV225</f>
        <v>0</v>
      </c>
      <c r="G197" s="16">
        <f>[1]Monthly!BJ225</f>
        <v>0</v>
      </c>
      <c r="H197" s="91"/>
    </row>
    <row r="198" spans="1:8" x14ac:dyDescent="0.25">
      <c r="A198" s="40" t="s">
        <v>146</v>
      </c>
      <c r="B198" s="45"/>
      <c r="C198" s="52"/>
      <c r="D198" s="16">
        <f>[1]Monthly!CH226</f>
        <v>228</v>
      </c>
      <c r="E198" s="44">
        <f>[1]Fiscal!H226</f>
        <v>2754</v>
      </c>
      <c r="F198" s="16">
        <f>[1]Monthly!BV226</f>
        <v>216.5</v>
      </c>
      <c r="G198" s="16">
        <f>[1]Monthly!BJ226</f>
        <v>0</v>
      </c>
      <c r="H198" s="91"/>
    </row>
    <row r="199" spans="1:8" x14ac:dyDescent="0.25">
      <c r="A199" s="40"/>
      <c r="B199" s="45"/>
      <c r="C199" s="46" t="s">
        <v>13</v>
      </c>
      <c r="D199" s="22">
        <f>SUM(D196:D198)</f>
        <v>228</v>
      </c>
      <c r="E199" s="22">
        <f>SUM(E196:E198)</f>
        <v>2785</v>
      </c>
      <c r="F199" s="22">
        <f>SUM(F196:F198)</f>
        <v>216.5</v>
      </c>
      <c r="G199" s="22">
        <f>SUM(G196:G198)</f>
        <v>0</v>
      </c>
      <c r="H199" s="91"/>
    </row>
    <row r="200" spans="1:8" x14ac:dyDescent="0.25">
      <c r="A200" s="4"/>
      <c r="B200" s="4"/>
      <c r="C200" s="11"/>
      <c r="D200" s="30"/>
      <c r="E200" s="30"/>
      <c r="F200" s="30"/>
      <c r="G200" s="30"/>
      <c r="H200" s="12"/>
    </row>
    <row r="201" spans="1:8" x14ac:dyDescent="0.25">
      <c r="A201" s="2" t="s">
        <v>147</v>
      </c>
      <c r="B201" s="4"/>
      <c r="C201" s="11"/>
      <c r="D201" s="30"/>
      <c r="E201" s="30"/>
      <c r="F201" s="30"/>
      <c r="G201" s="30"/>
      <c r="H201" s="12"/>
    </row>
    <row r="202" spans="1:8" x14ac:dyDescent="0.25">
      <c r="A202" s="13" t="s">
        <v>148</v>
      </c>
      <c r="B202" s="14"/>
      <c r="C202" s="15"/>
      <c r="D202" s="16">
        <f>[1]Monthly!CH229</f>
        <v>59</v>
      </c>
      <c r="E202" s="44">
        <f>[1]Fiscal!H229</f>
        <v>534</v>
      </c>
      <c r="F202" s="16">
        <f>[1]Monthly!BV229</f>
        <v>0</v>
      </c>
      <c r="G202" s="16">
        <f>[1]Monthly!BJ229</f>
        <v>0</v>
      </c>
      <c r="H202" s="18"/>
    </row>
    <row r="203" spans="1:8" x14ac:dyDescent="0.25">
      <c r="A203" s="40" t="s">
        <v>149</v>
      </c>
      <c r="B203" s="45"/>
      <c r="C203" s="52"/>
      <c r="D203" s="16">
        <f>[1]Monthly!CH230</f>
        <v>147</v>
      </c>
      <c r="E203" s="44">
        <f>[1]Fiscal!H230</f>
        <v>1760</v>
      </c>
      <c r="F203" s="16">
        <f>[1]Monthly!BV230</f>
        <v>0</v>
      </c>
      <c r="G203" s="16">
        <f>[1]Monthly!BJ230</f>
        <v>0</v>
      </c>
      <c r="H203" s="18"/>
    </row>
    <row r="204" spans="1:8" x14ac:dyDescent="0.25">
      <c r="A204" s="4"/>
      <c r="B204" s="4"/>
      <c r="C204" s="11"/>
      <c r="D204" s="30"/>
      <c r="E204" s="30"/>
      <c r="F204" s="30"/>
      <c r="G204" s="30"/>
      <c r="H204" s="12"/>
    </row>
    <row r="205" spans="1:8" x14ac:dyDescent="0.25">
      <c r="A205" s="2" t="s">
        <v>150</v>
      </c>
      <c r="B205" s="4"/>
      <c r="C205" s="11"/>
      <c r="D205" s="30"/>
      <c r="E205" s="30"/>
      <c r="F205" s="30"/>
      <c r="G205" s="30"/>
      <c r="H205" s="12"/>
    </row>
    <row r="206" spans="1:8" x14ac:dyDescent="0.25">
      <c r="A206" s="13" t="s">
        <v>151</v>
      </c>
      <c r="B206" s="14"/>
      <c r="C206" s="15"/>
      <c r="D206" s="16">
        <f>[1]Monthly!CH233</f>
        <v>23511</v>
      </c>
      <c r="E206" s="44">
        <f>[1]Fiscal!H233</f>
        <v>208086</v>
      </c>
      <c r="F206" s="16">
        <f>[1]Monthly!BV233</f>
        <v>11303</v>
      </c>
      <c r="G206" s="16">
        <f>[1]Monthly!BJ233</f>
        <v>3917</v>
      </c>
      <c r="H206" s="18">
        <f t="shared" ref="H206:H214" si="9">(+D206-G206)/G206</f>
        <v>5.0022976767934644</v>
      </c>
    </row>
    <row r="207" spans="1:8" x14ac:dyDescent="0.25">
      <c r="A207" s="40" t="s">
        <v>152</v>
      </c>
      <c r="B207" s="45"/>
      <c r="C207" s="52"/>
      <c r="D207" s="16">
        <f>[1]Monthly!CH234</f>
        <v>161</v>
      </c>
      <c r="E207" s="44">
        <f>[1]Fiscal!H234</f>
        <v>2046</v>
      </c>
      <c r="F207" s="16">
        <f>[1]Monthly!BV234</f>
        <v>87</v>
      </c>
      <c r="G207" s="16">
        <f>[1]Monthly!BJ234</f>
        <v>98</v>
      </c>
      <c r="H207" s="18">
        <f t="shared" si="9"/>
        <v>0.6428571428571429</v>
      </c>
    </row>
    <row r="208" spans="1:8" x14ac:dyDescent="0.25">
      <c r="A208" s="40" t="s">
        <v>153</v>
      </c>
      <c r="B208" s="45"/>
      <c r="C208" s="52"/>
      <c r="D208" s="16">
        <f>[1]Monthly!CH235</f>
        <v>1698</v>
      </c>
      <c r="E208" s="44">
        <f>[1]Fiscal!H235</f>
        <v>12144</v>
      </c>
      <c r="F208" s="16">
        <f>[1]Monthly!BV235</f>
        <v>1258</v>
      </c>
      <c r="G208" s="16">
        <f>[1]Monthly!BJ235</f>
        <v>1780</v>
      </c>
      <c r="H208" s="18">
        <f t="shared" si="9"/>
        <v>-4.6067415730337076E-2</v>
      </c>
    </row>
    <row r="209" spans="1:8" x14ac:dyDescent="0.25">
      <c r="A209" s="40" t="s">
        <v>154</v>
      </c>
      <c r="B209" s="45"/>
      <c r="C209" s="52"/>
      <c r="D209" s="16">
        <f>[1]Monthly!CH236</f>
        <v>288</v>
      </c>
      <c r="E209" s="44">
        <f>[1]Fiscal!H236</f>
        <v>3233</v>
      </c>
      <c r="F209" s="16">
        <f>[1]Monthly!BV236</f>
        <v>4889</v>
      </c>
      <c r="G209" s="16">
        <f>[1]Monthly!BJ236</f>
        <v>412</v>
      </c>
      <c r="H209" s="18">
        <f t="shared" si="9"/>
        <v>-0.30097087378640774</v>
      </c>
    </row>
    <row r="210" spans="1:8" x14ac:dyDescent="0.25">
      <c r="A210" s="40" t="s">
        <v>155</v>
      </c>
      <c r="B210" s="45"/>
      <c r="C210" s="52"/>
      <c r="D210" s="16">
        <f>[1]Monthly!CH237</f>
        <v>0</v>
      </c>
      <c r="E210" s="44">
        <f>[1]Fiscal!H237</f>
        <v>0</v>
      </c>
      <c r="F210" s="16">
        <f>[1]Monthly!BV237</f>
        <v>0</v>
      </c>
      <c r="G210" s="16">
        <f>[1]Monthly!BJ237</f>
        <v>70</v>
      </c>
      <c r="H210" s="18">
        <f t="shared" si="9"/>
        <v>-1</v>
      </c>
    </row>
    <row r="211" spans="1:8" x14ac:dyDescent="0.25">
      <c r="A211" s="40" t="s">
        <v>156</v>
      </c>
      <c r="B211" s="45"/>
      <c r="C211" s="52"/>
      <c r="D211" s="16">
        <f>[1]Monthly!CH238</f>
        <v>101</v>
      </c>
      <c r="E211" s="44">
        <f>[1]Fiscal!H238</f>
        <v>1023</v>
      </c>
      <c r="F211" s="16">
        <f>[1]Monthly!BV238</f>
        <v>83</v>
      </c>
      <c r="G211" s="16">
        <f>[1]Monthly!BJ238</f>
        <v>183</v>
      </c>
      <c r="H211" s="18">
        <f t="shared" si="9"/>
        <v>-0.44808743169398907</v>
      </c>
    </row>
    <row r="212" spans="1:8" x14ac:dyDescent="0.25">
      <c r="A212" s="40" t="s">
        <v>157</v>
      </c>
      <c r="B212" s="45"/>
      <c r="C212" s="52"/>
      <c r="D212" s="16">
        <f>[1]Monthly!CH239</f>
        <v>225</v>
      </c>
      <c r="E212" s="44">
        <f>[1]Fiscal!H239</f>
        <v>2776</v>
      </c>
      <c r="F212" s="16">
        <f>[1]Monthly!BV239</f>
        <v>161</v>
      </c>
      <c r="G212" s="16">
        <f>[1]Monthly!BJ239</f>
        <v>0</v>
      </c>
      <c r="H212" s="18"/>
    </row>
    <row r="213" spans="1:8" hidden="1" x14ac:dyDescent="0.25">
      <c r="A213" s="19" t="s">
        <v>158</v>
      </c>
      <c r="B213" s="33"/>
      <c r="C213" s="34"/>
      <c r="D213" s="16">
        <f>[1]Monthly!CH240</f>
        <v>0</v>
      </c>
      <c r="E213" s="16">
        <f>[1]Fiscal!C240</f>
        <v>0</v>
      </c>
      <c r="F213" s="16">
        <f>[1]Monthly!BVI240</f>
        <v>0</v>
      </c>
      <c r="G213" s="16">
        <f>[1]Monthly!BJJ240</f>
        <v>0</v>
      </c>
      <c r="H213" s="18" t="e">
        <f t="shared" si="9"/>
        <v>#DIV/0!</v>
      </c>
    </row>
    <row r="214" spans="1:8" x14ac:dyDescent="0.25">
      <c r="A214" s="40" t="s">
        <v>159</v>
      </c>
      <c r="B214" s="45"/>
      <c r="C214" s="52"/>
      <c r="D214" s="16">
        <f>[1]Monthly!CH241</f>
        <v>870</v>
      </c>
      <c r="E214" s="44">
        <f>[1]Fiscal!H241</f>
        <v>9403</v>
      </c>
      <c r="F214" s="16">
        <f>[1]Monthly!BV241</f>
        <v>664</v>
      </c>
      <c r="G214" s="16">
        <f>[1]Monthly!BJ241</f>
        <v>500</v>
      </c>
      <c r="H214" s="18">
        <f t="shared" si="9"/>
        <v>0.74</v>
      </c>
    </row>
    <row r="215" spans="1:8" x14ac:dyDescent="0.25">
      <c r="A215" s="4"/>
      <c r="B215" s="4"/>
      <c r="C215" s="11"/>
      <c r="D215" s="30"/>
      <c r="E215" s="30"/>
      <c r="F215" s="30"/>
      <c r="G215" s="30"/>
      <c r="H215" s="12"/>
    </row>
    <row r="216" spans="1:8" x14ac:dyDescent="0.25">
      <c r="A216" s="2" t="s">
        <v>160</v>
      </c>
      <c r="B216" s="4"/>
      <c r="C216" s="11"/>
      <c r="D216" s="30"/>
      <c r="E216" s="30"/>
      <c r="F216" s="30"/>
      <c r="G216" s="30"/>
      <c r="H216" s="12"/>
    </row>
    <row r="217" spans="1:8" x14ac:dyDescent="0.25">
      <c r="A217" s="13" t="s">
        <v>59</v>
      </c>
      <c r="B217" s="14"/>
      <c r="C217" s="15"/>
      <c r="D217" s="16">
        <f>[1]Monthly!CH244</f>
        <v>734</v>
      </c>
      <c r="E217" s="44">
        <f>[1]Fiscal!H244</f>
        <v>8672</v>
      </c>
      <c r="F217" s="16">
        <f>[1]Monthly!BV244</f>
        <v>1254</v>
      </c>
      <c r="G217" s="16">
        <f>[1]Monthly!BJ244</f>
        <v>143</v>
      </c>
      <c r="H217" s="18">
        <f t="shared" ref="H217:H225" si="10">(+D217-G217)/G217</f>
        <v>4.1328671328671325</v>
      </c>
    </row>
    <row r="218" spans="1:8" x14ac:dyDescent="0.25">
      <c r="A218" s="40" t="s">
        <v>60</v>
      </c>
      <c r="B218" s="45"/>
      <c r="C218" s="52"/>
      <c r="D218" s="16">
        <f>[1]Monthly!CH245</f>
        <v>1</v>
      </c>
      <c r="E218" s="44">
        <f>[1]Fiscal!H245</f>
        <v>5</v>
      </c>
      <c r="F218" s="16">
        <f>[1]Monthly!BV245</f>
        <v>0</v>
      </c>
      <c r="G218" s="16">
        <f>[1]Monthly!BJ245</f>
        <v>0</v>
      </c>
      <c r="H218" s="18"/>
    </row>
    <row r="219" spans="1:8" x14ac:dyDescent="0.25">
      <c r="A219" s="40" t="s">
        <v>61</v>
      </c>
      <c r="B219" s="45"/>
      <c r="C219" s="52"/>
      <c r="D219" s="16">
        <f>[1]Monthly!CH246</f>
        <v>1</v>
      </c>
      <c r="E219" s="44">
        <f>[1]Fiscal!H246</f>
        <v>26</v>
      </c>
      <c r="F219" s="16">
        <f>[1]Monthly!BV246</f>
        <v>1</v>
      </c>
      <c r="G219" s="16">
        <f>[1]Monthly!BJ246</f>
        <v>0</v>
      </c>
      <c r="H219" s="18"/>
    </row>
    <row r="220" spans="1:8" x14ac:dyDescent="0.25">
      <c r="A220" s="40" t="s">
        <v>62</v>
      </c>
      <c r="B220" s="45"/>
      <c r="C220" s="52"/>
      <c r="D220" s="16">
        <f>[1]Monthly!CH247</f>
        <v>4</v>
      </c>
      <c r="E220" s="44">
        <f>[1]Fiscal!H247</f>
        <v>161</v>
      </c>
      <c r="F220" s="16">
        <f>[1]Monthly!BV247</f>
        <v>2</v>
      </c>
      <c r="G220" s="16">
        <f>[1]Monthly!BJ247</f>
        <v>0</v>
      </c>
      <c r="H220" s="18"/>
    </row>
    <row r="221" spans="1:8" x14ac:dyDescent="0.25">
      <c r="A221" s="40" t="s">
        <v>63</v>
      </c>
      <c r="B221" s="45"/>
      <c r="C221" s="52"/>
      <c r="D221" s="16">
        <f>[1]Monthly!CH248</f>
        <v>4</v>
      </c>
      <c r="E221" s="44">
        <f>[1]Fiscal!H248</f>
        <v>32</v>
      </c>
      <c r="F221" s="16">
        <f>[1]Monthly!BV248</f>
        <v>0</v>
      </c>
      <c r="G221" s="16">
        <f>[1]Monthly!BJ248</f>
        <v>0</v>
      </c>
      <c r="H221" s="18"/>
    </row>
    <row r="222" spans="1:8" x14ac:dyDescent="0.25">
      <c r="A222" s="40" t="s">
        <v>64</v>
      </c>
      <c r="B222" s="45"/>
      <c r="C222" s="52"/>
      <c r="D222" s="16">
        <f>[1]Monthly!CH249</f>
        <v>12</v>
      </c>
      <c r="E222" s="44">
        <f>[1]Fiscal!H249</f>
        <v>52</v>
      </c>
      <c r="F222" s="16">
        <f>[1]Monthly!BV249</f>
        <v>8</v>
      </c>
      <c r="G222" s="16">
        <f>[1]Monthly!BJ249</f>
        <v>0</v>
      </c>
      <c r="H222" s="18"/>
    </row>
    <row r="223" spans="1:8" x14ac:dyDescent="0.25">
      <c r="A223" s="40" t="s">
        <v>65</v>
      </c>
      <c r="B223" s="45"/>
      <c r="C223" s="52"/>
      <c r="D223" s="16">
        <f>[1]Monthly!CH250</f>
        <v>5</v>
      </c>
      <c r="E223" s="44">
        <f>[1]Fiscal!H250</f>
        <v>27</v>
      </c>
      <c r="F223" s="16">
        <f>[1]Monthly!BV250</f>
        <v>3</v>
      </c>
      <c r="G223" s="16">
        <f>[1]Monthly!BJ250</f>
        <v>0</v>
      </c>
      <c r="H223" s="18"/>
    </row>
    <row r="224" spans="1:8" x14ac:dyDescent="0.25">
      <c r="A224" s="40" t="s">
        <v>66</v>
      </c>
      <c r="B224" s="45"/>
      <c r="C224" s="52"/>
      <c r="D224" s="16">
        <f>[1]Monthly!CH251</f>
        <v>0</v>
      </c>
      <c r="E224" s="44">
        <f>[1]Fiscal!H251</f>
        <v>0</v>
      </c>
      <c r="F224" s="16">
        <f>[1]Monthly!BV251</f>
        <v>0</v>
      </c>
      <c r="G224" s="16">
        <f>[1]Monthly!BJ251</f>
        <v>0</v>
      </c>
      <c r="H224" s="18"/>
    </row>
    <row r="225" spans="1:8" x14ac:dyDescent="0.25">
      <c r="A225" s="40"/>
      <c r="B225" s="41"/>
      <c r="C225" s="92" t="s">
        <v>13</v>
      </c>
      <c r="D225" s="22">
        <f>SUM(D217:D224)</f>
        <v>761</v>
      </c>
      <c r="E225" s="22">
        <f>SUM(E217:E224)</f>
        <v>8975</v>
      </c>
      <c r="F225" s="22">
        <f>SUM(F217:F224)</f>
        <v>1268</v>
      </c>
      <c r="G225" s="22">
        <f>SUM(G217:G224)</f>
        <v>143</v>
      </c>
      <c r="H225" s="18">
        <f t="shared" si="10"/>
        <v>4.3216783216783217</v>
      </c>
    </row>
    <row r="226" spans="1:8" x14ac:dyDescent="0.25">
      <c r="A226" s="4"/>
      <c r="B226" s="4"/>
      <c r="C226" s="11"/>
      <c r="D226" s="30"/>
      <c r="E226" s="30"/>
      <c r="F226" s="30"/>
      <c r="G226" s="30"/>
      <c r="H226" s="47"/>
    </row>
    <row r="227" spans="1:8" x14ac:dyDescent="0.25">
      <c r="A227" s="2" t="s">
        <v>161</v>
      </c>
      <c r="B227" s="4"/>
      <c r="C227" s="11"/>
      <c r="D227" s="30"/>
      <c r="E227" s="30"/>
      <c r="F227" s="30"/>
      <c r="G227" s="30"/>
      <c r="H227" s="12"/>
    </row>
    <row r="228" spans="1:8" x14ac:dyDescent="0.25">
      <c r="A228" s="13" t="s">
        <v>162</v>
      </c>
      <c r="B228" s="14"/>
      <c r="C228" s="15"/>
      <c r="D228" s="93">
        <f>[1]Monthly!CH256</f>
        <v>689.11</v>
      </c>
      <c r="E228" s="44">
        <f>[1]Fiscal!H256</f>
        <v>10164.68</v>
      </c>
      <c r="F228" s="93">
        <f>[1]Monthly!BV256</f>
        <v>343.75</v>
      </c>
      <c r="G228" s="93">
        <f>[1]Monthly!BJ256</f>
        <v>24.21</v>
      </c>
      <c r="H228" s="18">
        <f t="shared" ref="H228:H239" si="11">(+D228-G228)/G228</f>
        <v>27.463857909954562</v>
      </c>
    </row>
    <row r="229" spans="1:8" x14ac:dyDescent="0.25">
      <c r="A229" s="40" t="s">
        <v>163</v>
      </c>
      <c r="B229" s="45"/>
      <c r="C229" s="52"/>
      <c r="D229" s="93">
        <f>[1]Monthly!CH257</f>
        <v>865.02</v>
      </c>
      <c r="E229" s="44">
        <f>[1]Fiscal!H257</f>
        <v>8154.119999999999</v>
      </c>
      <c r="F229" s="93">
        <f>[1]Monthly!BV257</f>
        <v>521.57000000000005</v>
      </c>
      <c r="G229" s="93">
        <f>[1]Monthly!BJ257</f>
        <v>61.94</v>
      </c>
      <c r="H229" s="18">
        <f t="shared" si="11"/>
        <v>12.965450435905714</v>
      </c>
    </row>
    <row r="230" spans="1:8" x14ac:dyDescent="0.25">
      <c r="A230" s="40" t="s">
        <v>164</v>
      </c>
      <c r="B230" s="45"/>
      <c r="C230" s="52"/>
      <c r="D230" s="93">
        <f>[1]Monthly!CH258</f>
        <v>15</v>
      </c>
      <c r="E230" s="44">
        <f>[1]Fiscal!H258</f>
        <v>406.58000000000004</v>
      </c>
      <c r="F230" s="93">
        <f>[1]Monthly!BV258</f>
        <v>0</v>
      </c>
      <c r="G230" s="93">
        <f>[1]Monthly!BJ258</f>
        <v>0</v>
      </c>
      <c r="H230" s="18"/>
    </row>
    <row r="231" spans="1:8" x14ac:dyDescent="0.25">
      <c r="A231" s="40" t="s">
        <v>165</v>
      </c>
      <c r="B231" s="45"/>
      <c r="C231" s="52"/>
      <c r="D231" s="93">
        <f>[1]Monthly!CH259</f>
        <v>0</v>
      </c>
      <c r="E231" s="44">
        <f>[1]Fiscal!H259</f>
        <v>1.75</v>
      </c>
      <c r="F231" s="93">
        <f>[1]Monthly!BV259</f>
        <v>23.25</v>
      </c>
      <c r="G231" s="93">
        <f>[1]Monthly!BJ259</f>
        <v>0</v>
      </c>
      <c r="H231" s="18"/>
    </row>
    <row r="232" spans="1:8" hidden="1" x14ac:dyDescent="0.25">
      <c r="A232" s="40" t="s">
        <v>166</v>
      </c>
      <c r="B232" s="45"/>
      <c r="C232" s="52"/>
      <c r="D232" s="93">
        <f>[1]Monthly!CH260</f>
        <v>0</v>
      </c>
      <c r="E232" s="44">
        <f>[1]Fiscal!H260</f>
        <v>0</v>
      </c>
      <c r="F232" s="93">
        <f>[1]Monthly!BV260</f>
        <v>0</v>
      </c>
      <c r="G232" s="93">
        <f>[1]Monthly!BJ260</f>
        <v>0</v>
      </c>
      <c r="H232" s="18"/>
    </row>
    <row r="233" spans="1:8" x14ac:dyDescent="0.25">
      <c r="A233" s="40" t="s">
        <v>167</v>
      </c>
      <c r="B233" s="45"/>
      <c r="C233" s="52"/>
      <c r="D233" s="93">
        <f>[1]Monthly!CH261</f>
        <v>0</v>
      </c>
      <c r="E233" s="44">
        <f>[1]Fiscal!H261</f>
        <v>0</v>
      </c>
      <c r="F233" s="93">
        <f>[1]Monthly!BV261</f>
        <v>0</v>
      </c>
      <c r="G233" s="93">
        <f>[1]Monthly!BJ261</f>
        <v>0</v>
      </c>
      <c r="H233" s="18"/>
    </row>
    <row r="234" spans="1:8" hidden="1" x14ac:dyDescent="0.25">
      <c r="A234" s="40" t="s">
        <v>168</v>
      </c>
      <c r="B234" s="45"/>
      <c r="C234" s="52"/>
      <c r="D234" s="93">
        <f>[1]Monthly!CH262</f>
        <v>0</v>
      </c>
      <c r="E234" s="44">
        <f>[1]Fiscal!H262</f>
        <v>0</v>
      </c>
      <c r="F234" s="93">
        <f>[1]Monthly!BV262</f>
        <v>0</v>
      </c>
      <c r="G234" s="93">
        <f>[1]Monthly!BJ262</f>
        <v>0</v>
      </c>
      <c r="H234" s="18"/>
    </row>
    <row r="235" spans="1:8" hidden="1" x14ac:dyDescent="0.25">
      <c r="A235" s="40" t="s">
        <v>169</v>
      </c>
      <c r="B235" s="45"/>
      <c r="C235" s="52"/>
      <c r="D235" s="93">
        <f>[1]Monthly!CH263</f>
        <v>0</v>
      </c>
      <c r="E235" s="44">
        <f>[1]Fiscal!H263</f>
        <v>0</v>
      </c>
      <c r="F235" s="93">
        <f>[1]Monthly!BV263</f>
        <v>0</v>
      </c>
      <c r="G235" s="93">
        <f>[1]Monthly!BJ263</f>
        <v>0</v>
      </c>
      <c r="H235" s="18"/>
    </row>
    <row r="236" spans="1:8" x14ac:dyDescent="0.25">
      <c r="A236" s="40" t="s">
        <v>170</v>
      </c>
      <c r="B236" s="45"/>
      <c r="C236" s="52"/>
      <c r="D236" s="93">
        <f>[1]Monthly!CH264</f>
        <v>1365</v>
      </c>
      <c r="E236" s="44">
        <f>[1]Fiscal!H264</f>
        <v>24780</v>
      </c>
      <c r="F236" s="93">
        <f>[1]Monthly!BV264</f>
        <v>805</v>
      </c>
      <c r="G236" s="93">
        <f>[1]Monthly!BJ264</f>
        <v>0</v>
      </c>
      <c r="H236" s="18"/>
    </row>
    <row r="237" spans="1:8" hidden="1" x14ac:dyDescent="0.25">
      <c r="A237" s="50" t="s">
        <v>171</v>
      </c>
      <c r="B237" s="45"/>
      <c r="C237" s="52"/>
      <c r="D237" s="93">
        <f>[1]Monthly!CH265</f>
        <v>0</v>
      </c>
      <c r="E237" s="44">
        <f>[1]Fiscal!H265</f>
        <v>0</v>
      </c>
      <c r="F237" s="93">
        <f>[1]Monthly!BV265</f>
        <v>0</v>
      </c>
      <c r="G237" s="93">
        <f>[1]Monthly!BJ265</f>
        <v>0</v>
      </c>
      <c r="H237" s="18" t="e">
        <f t="shared" si="11"/>
        <v>#DIV/0!</v>
      </c>
    </row>
    <row r="238" spans="1:8" x14ac:dyDescent="0.25">
      <c r="A238" s="40" t="s">
        <v>172</v>
      </c>
      <c r="B238" s="45"/>
      <c r="C238" s="52"/>
      <c r="D238" s="93">
        <f>[1]Monthly!CH266</f>
        <v>0</v>
      </c>
      <c r="E238" s="44">
        <f>[1]Fiscal!H266</f>
        <v>0</v>
      </c>
      <c r="F238" s="93">
        <f>[1]Monthly!BV266</f>
        <v>0</v>
      </c>
      <c r="G238" s="93">
        <f>[1]Monthly!BJ266</f>
        <v>10</v>
      </c>
      <c r="H238" s="18">
        <f t="shared" si="11"/>
        <v>-1</v>
      </c>
    </row>
    <row r="239" spans="1:8" x14ac:dyDescent="0.25">
      <c r="A239" s="40"/>
      <c r="B239" s="41"/>
      <c r="C239" s="92" t="s">
        <v>13</v>
      </c>
      <c r="D239" s="94">
        <f>SUM(D228:D238)</f>
        <v>2934.13</v>
      </c>
      <c r="E239" s="94">
        <f>SUM(E228:E238)</f>
        <v>43507.130000000005</v>
      </c>
      <c r="F239" s="94">
        <f>SUM(F228:F238)</f>
        <v>1693.5700000000002</v>
      </c>
      <c r="G239" s="94">
        <f>SUM(G228:G238)</f>
        <v>96.15</v>
      </c>
      <c r="H239" s="18">
        <f t="shared" si="11"/>
        <v>29.516172646905876</v>
      </c>
    </row>
    <row r="240" spans="1:8" x14ac:dyDescent="0.25">
      <c r="A240" s="42"/>
      <c r="B240" s="42"/>
      <c r="C240" s="42"/>
      <c r="D240" s="42"/>
      <c r="E240" s="42"/>
      <c r="F240" s="42"/>
      <c r="G240" s="42"/>
      <c r="H240" s="42"/>
    </row>
    <row r="241" spans="1:8" x14ac:dyDescent="0.25">
      <c r="A241" s="42"/>
      <c r="B241" s="42"/>
      <c r="C241" s="42"/>
      <c r="D241" s="42"/>
      <c r="E241" s="42"/>
      <c r="F241" s="42"/>
      <c r="G241" s="42"/>
      <c r="H241" s="42"/>
    </row>
    <row r="242" spans="1:8" x14ac:dyDescent="0.25">
      <c r="A242" s="87" t="s">
        <v>173</v>
      </c>
      <c r="B242" s="87"/>
      <c r="C242" s="69"/>
      <c r="D242" s="93">
        <f>[1]Monthly!CH269</f>
        <v>3496.07</v>
      </c>
      <c r="E242" s="93">
        <f>[1]Fiscal!H269</f>
        <v>47721.65</v>
      </c>
      <c r="F242" s="93">
        <f>[1]Monthly!BV269</f>
        <v>6596</v>
      </c>
      <c r="G242" s="93">
        <f>[1]Monthly!BJ269</f>
        <v>319.64</v>
      </c>
      <c r="H242" s="18">
        <f>(+D242-G242)/G242</f>
        <v>9.9375234638968859</v>
      </c>
    </row>
    <row r="243" spans="1:8" x14ac:dyDescent="0.25">
      <c r="A243" s="87" t="s">
        <v>174</v>
      </c>
      <c r="B243" s="87"/>
      <c r="C243" s="69"/>
      <c r="D243" s="93">
        <f>[1]Monthly!CH270</f>
        <v>0</v>
      </c>
      <c r="E243" s="93">
        <f>[1]Fiscal!H270</f>
        <v>5000</v>
      </c>
      <c r="F243" s="93">
        <f>[1]Monthly!BV270</f>
        <v>0</v>
      </c>
      <c r="G243" s="93">
        <f>[1]Monthly!BJ270</f>
        <v>0</v>
      </c>
      <c r="H243" s="18"/>
    </row>
    <row r="244" spans="1:8" x14ac:dyDescent="0.25">
      <c r="H244" s="95"/>
    </row>
  </sheetData>
  <pageMargins left="0.7" right="0.7" top="0.75" bottom="0.75" header="0.3" footer="0.3"/>
  <pageSetup scale="69" orientation="portrait" r:id="rId1"/>
  <rowBreaks count="3" manualBreakCount="3">
    <brk id="53" max="6" man="1"/>
    <brk id="114" max="6" man="1"/>
    <brk id="17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22</vt:lpstr>
      <vt:lpstr>'June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2022-07-21T18:57:02Z</dcterms:created>
  <dcterms:modified xsi:type="dcterms:W3CDTF">2022-07-21T18:58:46Z</dcterms:modified>
</cp:coreProperties>
</file>