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Sept bd mtg\"/>
    </mc:Choice>
  </mc:AlternateContent>
  <bookViews>
    <workbookView xWindow="0" yWindow="0" windowWidth="28800" windowHeight="12300"/>
  </bookViews>
  <sheets>
    <sheet name="Aug 22" sheetId="1" r:id="rId1"/>
  </sheets>
  <externalReferences>
    <externalReference r:id="rId2"/>
  </externalReferences>
  <definedNames>
    <definedName name="_xlnm.Print_Area" localSheetId="0">'Aug 22'!$A$1:$G$231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2" i="1" l="1"/>
  <c r="E232" i="1"/>
  <c r="D232" i="1"/>
  <c r="F231" i="1"/>
  <c r="E231" i="1"/>
  <c r="D231" i="1"/>
  <c r="G231" i="1" s="1"/>
  <c r="E228" i="1"/>
  <c r="F227" i="1"/>
  <c r="E227" i="1"/>
  <c r="D227" i="1"/>
  <c r="G226" i="1"/>
  <c r="F226" i="1"/>
  <c r="E226" i="1"/>
  <c r="D226" i="1"/>
  <c r="G225" i="1"/>
  <c r="F225" i="1"/>
  <c r="E225" i="1"/>
  <c r="D225" i="1"/>
  <c r="G224" i="1"/>
  <c r="F224" i="1"/>
  <c r="E224" i="1"/>
  <c r="D224" i="1"/>
  <c r="D228" i="1" s="1"/>
  <c r="G223" i="1"/>
  <c r="F223" i="1"/>
  <c r="E223" i="1"/>
  <c r="D223" i="1"/>
  <c r="F222" i="1"/>
  <c r="E222" i="1"/>
  <c r="D222" i="1"/>
  <c r="F221" i="1"/>
  <c r="G221" i="1" s="1"/>
  <c r="E221" i="1"/>
  <c r="D221" i="1"/>
  <c r="F220" i="1"/>
  <c r="E220" i="1"/>
  <c r="D220" i="1"/>
  <c r="G220" i="1" s="1"/>
  <c r="F219" i="1"/>
  <c r="G219" i="1" s="1"/>
  <c r="E219" i="1"/>
  <c r="D219" i="1"/>
  <c r="F218" i="1"/>
  <c r="E218" i="1"/>
  <c r="D218" i="1"/>
  <c r="G218" i="1" s="1"/>
  <c r="F217" i="1"/>
  <c r="F228" i="1" s="1"/>
  <c r="E217" i="1"/>
  <c r="D217" i="1"/>
  <c r="F214" i="1"/>
  <c r="G214" i="1" s="1"/>
  <c r="D214" i="1"/>
  <c r="E213" i="1"/>
  <c r="F212" i="1"/>
  <c r="E212" i="1"/>
  <c r="D212" i="1"/>
  <c r="F211" i="1"/>
  <c r="E211" i="1"/>
  <c r="D211" i="1"/>
  <c r="G211" i="1" s="1"/>
  <c r="F210" i="1"/>
  <c r="E210" i="1"/>
  <c r="D210" i="1"/>
  <c r="G210" i="1" s="1"/>
  <c r="F209" i="1"/>
  <c r="E209" i="1"/>
  <c r="D209" i="1"/>
  <c r="G208" i="1"/>
  <c r="F208" i="1"/>
  <c r="E208" i="1"/>
  <c r="D208" i="1"/>
  <c r="F207" i="1"/>
  <c r="E207" i="1"/>
  <c r="D207" i="1"/>
  <c r="F206" i="1"/>
  <c r="G206" i="1" s="1"/>
  <c r="E206" i="1"/>
  <c r="D206" i="1"/>
  <c r="F205" i="1"/>
  <c r="F213" i="1" s="1"/>
  <c r="E205" i="1"/>
  <c r="D205" i="1"/>
  <c r="D213" i="1" s="1"/>
  <c r="F202" i="1"/>
  <c r="G202" i="1" s="1"/>
  <c r="E202" i="1"/>
  <c r="D202" i="1"/>
  <c r="F201" i="1"/>
  <c r="E201" i="1"/>
  <c r="D201" i="1"/>
  <c r="G201" i="1" s="1"/>
  <c r="F200" i="1"/>
  <c r="G200" i="1" s="1"/>
  <c r="E200" i="1"/>
  <c r="D200" i="1"/>
  <c r="F199" i="1"/>
  <c r="E199" i="1"/>
  <c r="D199" i="1"/>
  <c r="G199" i="1" s="1"/>
  <c r="F198" i="1"/>
  <c r="E198" i="1"/>
  <c r="D198" i="1"/>
  <c r="F197" i="1"/>
  <c r="E197" i="1"/>
  <c r="D197" i="1"/>
  <c r="G197" i="1" s="1"/>
  <c r="F196" i="1"/>
  <c r="G196" i="1" s="1"/>
  <c r="E196" i="1"/>
  <c r="D196" i="1"/>
  <c r="F195" i="1"/>
  <c r="E195" i="1"/>
  <c r="D195" i="1"/>
  <c r="G195" i="1" s="1"/>
  <c r="F194" i="1"/>
  <c r="G194" i="1" s="1"/>
  <c r="E194" i="1"/>
  <c r="D194" i="1"/>
  <c r="F191" i="1"/>
  <c r="E191" i="1"/>
  <c r="D191" i="1"/>
  <c r="G191" i="1" s="1"/>
  <c r="F190" i="1"/>
  <c r="G190" i="1" s="1"/>
  <c r="E190" i="1"/>
  <c r="D190" i="1"/>
  <c r="E187" i="1"/>
  <c r="F186" i="1"/>
  <c r="G186" i="1" s="1"/>
  <c r="E186" i="1"/>
  <c r="D186" i="1"/>
  <c r="F185" i="1"/>
  <c r="E185" i="1"/>
  <c r="D185" i="1"/>
  <c r="F184" i="1"/>
  <c r="E184" i="1"/>
  <c r="D184" i="1"/>
  <c r="D187" i="1" s="1"/>
  <c r="F180" i="1"/>
  <c r="E180" i="1"/>
  <c r="D180" i="1"/>
  <c r="C180" i="1"/>
  <c r="G180" i="1" s="1"/>
  <c r="B180" i="1"/>
  <c r="F179" i="1"/>
  <c r="G179" i="1" s="1"/>
  <c r="E179" i="1"/>
  <c r="D179" i="1"/>
  <c r="C179" i="1"/>
  <c r="B179" i="1"/>
  <c r="G178" i="1"/>
  <c r="F178" i="1"/>
  <c r="E178" i="1"/>
  <c r="D178" i="1"/>
  <c r="C178" i="1"/>
  <c r="B178" i="1"/>
  <c r="F177" i="1"/>
  <c r="E177" i="1"/>
  <c r="D177" i="1"/>
  <c r="C177" i="1"/>
  <c r="G177" i="1" s="1"/>
  <c r="B177" i="1"/>
  <c r="F172" i="1"/>
  <c r="D172" i="1"/>
  <c r="C172" i="1"/>
  <c r="F171" i="1"/>
  <c r="D171" i="1"/>
  <c r="C171" i="1"/>
  <c r="F170" i="1"/>
  <c r="D170" i="1"/>
  <c r="C170" i="1"/>
  <c r="F169" i="1"/>
  <c r="D169" i="1"/>
  <c r="C169" i="1"/>
  <c r="F168" i="1"/>
  <c r="D168" i="1"/>
  <c r="C168" i="1"/>
  <c r="F167" i="1"/>
  <c r="D167" i="1"/>
  <c r="C167" i="1"/>
  <c r="C173" i="1" s="1"/>
  <c r="G173" i="1" s="1"/>
  <c r="F166" i="1"/>
  <c r="D166" i="1"/>
  <c r="C166" i="1"/>
  <c r="F165" i="1"/>
  <c r="F173" i="1" s="1"/>
  <c r="D165" i="1"/>
  <c r="D173" i="1" s="1"/>
  <c r="C165" i="1"/>
  <c r="G165" i="1" s="1"/>
  <c r="F161" i="1"/>
  <c r="D161" i="1"/>
  <c r="C161" i="1"/>
  <c r="F160" i="1"/>
  <c r="D160" i="1"/>
  <c r="C160" i="1"/>
  <c r="G157" i="1"/>
  <c r="F157" i="1"/>
  <c r="E157" i="1"/>
  <c r="D157" i="1"/>
  <c r="C157" i="1"/>
  <c r="B157" i="1"/>
  <c r="F156" i="1"/>
  <c r="E156" i="1"/>
  <c r="D156" i="1"/>
  <c r="C156" i="1"/>
  <c r="B156" i="1"/>
  <c r="F155" i="1"/>
  <c r="E155" i="1"/>
  <c r="D155" i="1"/>
  <c r="C155" i="1"/>
  <c r="B155" i="1"/>
  <c r="G154" i="1"/>
  <c r="F154" i="1"/>
  <c r="E154" i="1"/>
  <c r="D154" i="1"/>
  <c r="C154" i="1"/>
  <c r="B154" i="1"/>
  <c r="F153" i="1"/>
  <c r="E153" i="1"/>
  <c r="D153" i="1"/>
  <c r="C153" i="1"/>
  <c r="G153" i="1" s="1"/>
  <c r="B153" i="1"/>
  <c r="F152" i="1"/>
  <c r="E152" i="1"/>
  <c r="D152" i="1"/>
  <c r="C152" i="1"/>
  <c r="B152" i="1"/>
  <c r="F149" i="1"/>
  <c r="E149" i="1"/>
  <c r="D149" i="1"/>
  <c r="C149" i="1"/>
  <c r="B149" i="1"/>
  <c r="F148" i="1"/>
  <c r="E148" i="1"/>
  <c r="D148" i="1"/>
  <c r="C148" i="1"/>
  <c r="B148" i="1"/>
  <c r="F147" i="1"/>
  <c r="D147" i="1"/>
  <c r="C147" i="1"/>
  <c r="F146" i="1"/>
  <c r="E146" i="1"/>
  <c r="D146" i="1"/>
  <c r="C146" i="1"/>
  <c r="B146" i="1"/>
  <c r="F145" i="1"/>
  <c r="E145" i="1"/>
  <c r="D145" i="1"/>
  <c r="C145" i="1"/>
  <c r="B145" i="1"/>
  <c r="F144" i="1"/>
  <c r="E144" i="1"/>
  <c r="D144" i="1"/>
  <c r="C144" i="1"/>
  <c r="B144" i="1"/>
  <c r="F143" i="1"/>
  <c r="E143" i="1"/>
  <c r="D143" i="1"/>
  <c r="C143" i="1"/>
  <c r="B143" i="1"/>
  <c r="F138" i="1"/>
  <c r="F137" i="1"/>
  <c r="E137" i="1"/>
  <c r="D137" i="1"/>
  <c r="F136" i="1"/>
  <c r="E136" i="1"/>
  <c r="D136" i="1"/>
  <c r="G136" i="1" s="1"/>
  <c r="F135" i="1"/>
  <c r="E135" i="1"/>
  <c r="D135" i="1"/>
  <c r="G135" i="1" s="1"/>
  <c r="F134" i="1"/>
  <c r="E134" i="1"/>
  <c r="D134" i="1"/>
  <c r="G134" i="1" s="1"/>
  <c r="F133" i="1"/>
  <c r="E133" i="1"/>
  <c r="D133" i="1"/>
  <c r="G133" i="1" s="1"/>
  <c r="F132" i="1"/>
  <c r="E132" i="1"/>
  <c r="E138" i="1" s="1"/>
  <c r="D132" i="1"/>
  <c r="G132" i="1" s="1"/>
  <c r="F131" i="1"/>
  <c r="E131" i="1"/>
  <c r="D131" i="1"/>
  <c r="G131" i="1" s="1"/>
  <c r="F130" i="1"/>
  <c r="E130" i="1"/>
  <c r="D130" i="1"/>
  <c r="D138" i="1" s="1"/>
  <c r="G138" i="1" s="1"/>
  <c r="G127" i="1"/>
  <c r="F127" i="1"/>
  <c r="E127" i="1"/>
  <c r="D127" i="1"/>
  <c r="G126" i="1"/>
  <c r="F126" i="1"/>
  <c r="E126" i="1"/>
  <c r="D126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G117" i="1"/>
  <c r="F117" i="1"/>
  <c r="E117" i="1"/>
  <c r="D117" i="1"/>
  <c r="F116" i="1"/>
  <c r="E116" i="1"/>
  <c r="D116" i="1"/>
  <c r="F115" i="1"/>
  <c r="G115" i="1" s="1"/>
  <c r="E115" i="1"/>
  <c r="D115" i="1"/>
  <c r="F114" i="1"/>
  <c r="G114" i="1" s="1"/>
  <c r="E114" i="1"/>
  <c r="D114" i="1"/>
  <c r="F113" i="1"/>
  <c r="G113" i="1" s="1"/>
  <c r="E113" i="1"/>
  <c r="D113" i="1"/>
  <c r="F112" i="1"/>
  <c r="G112" i="1" s="1"/>
  <c r="E112" i="1"/>
  <c r="D112" i="1"/>
  <c r="F111" i="1"/>
  <c r="G111" i="1" s="1"/>
  <c r="E111" i="1"/>
  <c r="D111" i="1"/>
  <c r="F110" i="1"/>
  <c r="G110" i="1" s="1"/>
  <c r="E110" i="1"/>
  <c r="D110" i="1"/>
  <c r="F109" i="1"/>
  <c r="G109" i="1" s="1"/>
  <c r="E109" i="1"/>
  <c r="D109" i="1"/>
  <c r="F108" i="1"/>
  <c r="E108" i="1"/>
  <c r="D108" i="1"/>
  <c r="G108" i="1" s="1"/>
  <c r="F107" i="1"/>
  <c r="G107" i="1" s="1"/>
  <c r="E107" i="1"/>
  <c r="D107" i="1"/>
  <c r="F106" i="1"/>
  <c r="E106" i="1"/>
  <c r="D106" i="1"/>
  <c r="F105" i="1"/>
  <c r="F118" i="1" s="1"/>
  <c r="E105" i="1"/>
  <c r="E118" i="1" s="1"/>
  <c r="D105" i="1"/>
  <c r="D118" i="1" s="1"/>
  <c r="G118" i="1" s="1"/>
  <c r="F101" i="1"/>
  <c r="E101" i="1"/>
  <c r="D101" i="1"/>
  <c r="G101" i="1" s="1"/>
  <c r="F100" i="1"/>
  <c r="E100" i="1"/>
  <c r="D100" i="1"/>
  <c r="G100" i="1" s="1"/>
  <c r="F99" i="1"/>
  <c r="E99" i="1"/>
  <c r="D99" i="1"/>
  <c r="G99" i="1" s="1"/>
  <c r="F98" i="1"/>
  <c r="E98" i="1"/>
  <c r="D98" i="1"/>
  <c r="G98" i="1" s="1"/>
  <c r="F97" i="1"/>
  <c r="E97" i="1"/>
  <c r="D97" i="1"/>
  <c r="G97" i="1" s="1"/>
  <c r="F96" i="1"/>
  <c r="E96" i="1"/>
  <c r="D96" i="1"/>
  <c r="G96" i="1" s="1"/>
  <c r="F92" i="1"/>
  <c r="E92" i="1"/>
  <c r="D92" i="1"/>
  <c r="G91" i="1"/>
  <c r="F91" i="1"/>
  <c r="E91" i="1"/>
  <c r="D91" i="1"/>
  <c r="G90" i="1"/>
  <c r="F90" i="1"/>
  <c r="E90" i="1"/>
  <c r="D90" i="1"/>
  <c r="G89" i="1"/>
  <c r="F89" i="1"/>
  <c r="E89" i="1"/>
  <c r="D89" i="1"/>
  <c r="G88" i="1"/>
  <c r="F88" i="1"/>
  <c r="E88" i="1"/>
  <c r="D88" i="1"/>
  <c r="F87" i="1"/>
  <c r="E87" i="1"/>
  <c r="D87" i="1"/>
  <c r="F86" i="1"/>
  <c r="E86" i="1"/>
  <c r="D86" i="1"/>
  <c r="G85" i="1"/>
  <c r="F85" i="1"/>
  <c r="E85" i="1"/>
  <c r="D85" i="1"/>
  <c r="F84" i="1"/>
  <c r="E84" i="1"/>
  <c r="D84" i="1"/>
  <c r="D93" i="1" s="1"/>
  <c r="F83" i="1"/>
  <c r="E83" i="1"/>
  <c r="D83" i="1"/>
  <c r="G83" i="1" s="1"/>
  <c r="F82" i="1"/>
  <c r="E82" i="1"/>
  <c r="D82" i="1"/>
  <c r="G81" i="1"/>
  <c r="F81" i="1"/>
  <c r="E81" i="1"/>
  <c r="E93" i="1" s="1"/>
  <c r="D81" i="1"/>
  <c r="G80" i="1"/>
  <c r="F80" i="1"/>
  <c r="F93" i="1" s="1"/>
  <c r="E80" i="1"/>
  <c r="D80" i="1"/>
  <c r="E77" i="1"/>
  <c r="F76" i="1"/>
  <c r="E76" i="1"/>
  <c r="D76" i="1"/>
  <c r="F75" i="1"/>
  <c r="E75" i="1"/>
  <c r="D75" i="1"/>
  <c r="G75" i="1" s="1"/>
  <c r="F74" i="1"/>
  <c r="G74" i="1" s="1"/>
  <c r="E74" i="1"/>
  <c r="D74" i="1"/>
  <c r="F73" i="1"/>
  <c r="F77" i="1" s="1"/>
  <c r="E73" i="1"/>
  <c r="D73" i="1"/>
  <c r="D77" i="1" s="1"/>
  <c r="F71" i="1"/>
  <c r="E71" i="1"/>
  <c r="D71" i="1"/>
  <c r="F70" i="1"/>
  <c r="E70" i="1"/>
  <c r="D70" i="1"/>
  <c r="F69" i="1"/>
  <c r="E69" i="1"/>
  <c r="D69" i="1"/>
  <c r="G69" i="1" s="1"/>
  <c r="F68" i="1"/>
  <c r="F72" i="1" s="1"/>
  <c r="E68" i="1"/>
  <c r="E72" i="1" s="1"/>
  <c r="D68" i="1"/>
  <c r="D72" i="1" s="1"/>
  <c r="F65" i="1"/>
  <c r="E65" i="1"/>
  <c r="D65" i="1"/>
  <c r="G65" i="1" s="1"/>
  <c r="F63" i="1"/>
  <c r="D63" i="1"/>
  <c r="G63" i="1" s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E63" i="1" s="1"/>
  <c r="D55" i="1"/>
  <c r="F51" i="1"/>
  <c r="E51" i="1"/>
  <c r="D51" i="1"/>
  <c r="F50" i="1"/>
  <c r="G50" i="1" s="1"/>
  <c r="E50" i="1"/>
  <c r="D50" i="1"/>
  <c r="F49" i="1"/>
  <c r="E49" i="1"/>
  <c r="D49" i="1"/>
  <c r="G49" i="1" s="1"/>
  <c r="F48" i="1"/>
  <c r="G48" i="1" s="1"/>
  <c r="E48" i="1"/>
  <c r="D48" i="1"/>
  <c r="F47" i="1"/>
  <c r="E47" i="1"/>
  <c r="D47" i="1"/>
  <c r="G47" i="1" s="1"/>
  <c r="F46" i="1"/>
  <c r="G46" i="1" s="1"/>
  <c r="E46" i="1"/>
  <c r="D46" i="1"/>
  <c r="F45" i="1"/>
  <c r="E45" i="1"/>
  <c r="D45" i="1"/>
  <c r="D52" i="1" s="1"/>
  <c r="F44" i="1"/>
  <c r="G44" i="1" s="1"/>
  <c r="E44" i="1"/>
  <c r="E52" i="1" s="1"/>
  <c r="D44" i="1"/>
  <c r="F38" i="1"/>
  <c r="E38" i="1"/>
  <c r="D38" i="1"/>
  <c r="G38" i="1" s="1"/>
  <c r="F37" i="1"/>
  <c r="G37" i="1" s="1"/>
  <c r="E37" i="1"/>
  <c r="D37" i="1"/>
  <c r="F36" i="1"/>
  <c r="E36" i="1"/>
  <c r="D36" i="1"/>
  <c r="G36" i="1" s="1"/>
  <c r="F35" i="1"/>
  <c r="G35" i="1" s="1"/>
  <c r="E35" i="1"/>
  <c r="D35" i="1"/>
  <c r="F34" i="1"/>
  <c r="E34" i="1"/>
  <c r="D34" i="1"/>
  <c r="G33" i="1"/>
  <c r="F33" i="1"/>
  <c r="E33" i="1"/>
  <c r="D33" i="1"/>
  <c r="F32" i="1"/>
  <c r="E32" i="1"/>
  <c r="D32" i="1"/>
  <c r="G32" i="1" s="1"/>
  <c r="G31" i="1"/>
  <c r="F31" i="1"/>
  <c r="E31" i="1"/>
  <c r="D31" i="1"/>
  <c r="F30" i="1"/>
  <c r="E30" i="1"/>
  <c r="D30" i="1"/>
  <c r="G30" i="1" s="1"/>
  <c r="G29" i="1"/>
  <c r="F29" i="1"/>
  <c r="E29" i="1"/>
  <c r="D29" i="1"/>
  <c r="F28" i="1"/>
  <c r="E28" i="1"/>
  <c r="D28" i="1"/>
  <c r="G28" i="1" s="1"/>
  <c r="G27" i="1"/>
  <c r="F27" i="1"/>
  <c r="E27" i="1"/>
  <c r="D27" i="1"/>
  <c r="F26" i="1"/>
  <c r="E26" i="1"/>
  <c r="D26" i="1"/>
  <c r="G26" i="1" s="1"/>
  <c r="G25" i="1"/>
  <c r="F25" i="1"/>
  <c r="E25" i="1"/>
  <c r="D25" i="1"/>
  <c r="F24" i="1"/>
  <c r="E24" i="1"/>
  <c r="D24" i="1"/>
  <c r="G24" i="1" s="1"/>
  <c r="G23" i="1"/>
  <c r="F23" i="1"/>
  <c r="F39" i="1" s="1"/>
  <c r="E23" i="1"/>
  <c r="E39" i="1" s="1"/>
  <c r="D23" i="1"/>
  <c r="D39" i="1" s="1"/>
  <c r="F20" i="1"/>
  <c r="E20" i="1"/>
  <c r="D20" i="1"/>
  <c r="G20" i="1" s="1"/>
  <c r="F18" i="1"/>
  <c r="E18" i="1"/>
  <c r="D18" i="1"/>
  <c r="F17" i="1"/>
  <c r="E17" i="1"/>
  <c r="D17" i="1"/>
  <c r="G17" i="1" s="1"/>
  <c r="F16" i="1"/>
  <c r="E16" i="1"/>
  <c r="D16" i="1"/>
  <c r="G16" i="1" s="1"/>
  <c r="F15" i="1"/>
  <c r="F19" i="1" s="1"/>
  <c r="E15" i="1"/>
  <c r="D15" i="1"/>
  <c r="G15" i="1" s="1"/>
  <c r="F14" i="1"/>
  <c r="E14" i="1"/>
  <c r="D14" i="1"/>
  <c r="G14" i="1" s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E19" i="1" s="1"/>
  <c r="D7" i="1"/>
  <c r="G6" i="1"/>
  <c r="F6" i="1"/>
  <c r="E6" i="1"/>
  <c r="D6" i="1"/>
  <c r="D19" i="1" s="1"/>
  <c r="G77" i="1" l="1"/>
  <c r="G19" i="1"/>
  <c r="G213" i="1"/>
  <c r="G39" i="1"/>
  <c r="D40" i="1"/>
  <c r="E40" i="1"/>
  <c r="G93" i="1"/>
  <c r="G228" i="1"/>
  <c r="F40" i="1"/>
  <c r="G72" i="1"/>
  <c r="G68" i="1"/>
  <c r="G45" i="1"/>
  <c r="G73" i="1"/>
  <c r="G167" i="1"/>
  <c r="F187" i="1"/>
  <c r="G187" i="1" s="1"/>
  <c r="G205" i="1"/>
  <c r="F52" i="1"/>
  <c r="G52" i="1" s="1"/>
  <c r="G217" i="1"/>
  <c r="G40" i="1" l="1"/>
</calcChain>
</file>

<file path=xl/sharedStrings.xml><?xml version="1.0" encoding="utf-8"?>
<sst xmlns="http://schemas.openxmlformats.org/spreadsheetml/2006/main" count="269" uniqueCount="165">
  <si>
    <t xml:space="preserve">                     MISSOULA PUBLIC LIBRARY FY 2023</t>
  </si>
  <si>
    <t>STATISTICS REPORT FOR THE MONTH OF</t>
  </si>
  <si>
    <t>AUGUST</t>
  </si>
  <si>
    <t>2022</t>
  </si>
  <si>
    <t>Current</t>
  </si>
  <si>
    <t xml:space="preserve">Year </t>
  </si>
  <si>
    <t>Same Month</t>
  </si>
  <si>
    <t>% of FY 2022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</si>
  <si>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</si>
  <si>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</si>
  <si>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</si>
  <si>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</si>
  <si>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</si>
  <si>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</si>
  <si>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</si>
  <si>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</si>
  <si>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</si>
  <si>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</si>
  <si>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</si>
  <si>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</si>
  <si>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</si>
  <si>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</si>
  <si>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</si>
  <si>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</si>
  <si>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 xml:space="preserve">  Axis 360 Audio &amp;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</si>
  <si>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</si>
  <si>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</si>
  <si>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</si>
  <si>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</si>
  <si>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</si>
  <si>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</si>
  <si>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</si>
  <si>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</si>
  <si>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</si>
  <si>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</si>
  <si>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</si>
  <si>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</si>
  <si>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</si>
  <si>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</si>
  <si>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</si>
  <si>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</si>
  <si>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</si>
  <si>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</si>
  <si>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</si>
  <si>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</si>
  <si>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</si>
  <si>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</si>
  <si>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</si>
  <si>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</si>
  <si>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</si>
  <si>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</si>
  <si>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</si>
  <si>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</si>
  <si>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</si>
  <si>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</si>
  <si>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</si>
  <si>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</si>
  <si>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</si>
  <si>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</si>
  <si>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</si>
  <si>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</si>
  <si>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</si>
  <si>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</si>
  <si>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</si>
  <si>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</si>
  <si>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</si>
  <si>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</si>
  <si>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</si>
  <si>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</si>
  <si>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</si>
  <si>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</si>
  <si>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</si>
  <si>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</si>
  <si>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</si>
  <si>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</si>
  <si>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</si>
  <si>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</si>
  <si>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</si>
  <si>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</si>
  <si>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</si>
  <si>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</si>
  <si>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% of fy 2022 month</t>
  </si>
  <si>
    <t>Reference Questions:</t>
  </si>
  <si>
    <t>Childrens work area phone</t>
  </si>
  <si>
    <t>YA</t>
  </si>
  <si>
    <t xml:space="preserve">Phone &amp; perches (all floors) 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</si>
  <si>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</si>
  <si>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</si>
  <si>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</si>
  <si>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</si>
  <si>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</si>
  <si>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</si>
  <si>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</si>
  <si>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</si>
  <si>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</si>
  <si>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</si>
  <si>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</si>
  <si>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</si>
  <si>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</si>
  <si>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</si>
  <si>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</si>
  <si>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</si>
  <si>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</si>
  <si>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</si>
  <si>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</si>
  <si>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</si>
  <si>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</si>
  <si>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</si>
  <si>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</si>
  <si>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</si>
  <si>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</si>
  <si>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</si>
  <si>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</si>
  <si>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</si>
  <si>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</si>
  <si>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</si>
  <si>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</si>
  <si>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</si>
  <si>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</si>
  <si>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</si>
  <si>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</si>
  <si>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</si>
  <si>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</si>
  <si>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</si>
  <si>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Dog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</si>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</sst>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Font="1" applyBorder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</sheetNames>
    <sheetDataSet>
      <sheetData sheetId="0"/>
      <sheetData sheetId="1"/>
      <sheetData sheetId="2">
        <row r="3">
          <cell r="I3">
            <v>76988</v>
          </cell>
        </row>
        <row r="4">
          <cell r="I4">
            <v>1140</v>
          </cell>
        </row>
        <row r="5">
          <cell r="I5">
            <v>321</v>
          </cell>
        </row>
        <row r="6">
          <cell r="I6">
            <v>494</v>
          </cell>
        </row>
        <row r="7">
          <cell r="I7">
            <v>211</v>
          </cell>
        </row>
        <row r="8">
          <cell r="I8">
            <v>1023</v>
          </cell>
        </row>
        <row r="9">
          <cell r="I9">
            <v>627</v>
          </cell>
        </row>
        <row r="10">
          <cell r="I10">
            <v>0</v>
          </cell>
        </row>
        <row r="11">
          <cell r="I11">
            <v>2480</v>
          </cell>
        </row>
        <row r="12">
          <cell r="I12">
            <v>20513</v>
          </cell>
        </row>
        <row r="13">
          <cell r="I13">
            <v>13623</v>
          </cell>
        </row>
        <row r="14">
          <cell r="I14">
            <v>1105</v>
          </cell>
        </row>
        <row r="15">
          <cell r="I15">
            <v>0</v>
          </cell>
        </row>
        <row r="17">
          <cell r="I17">
            <v>26</v>
          </cell>
        </row>
        <row r="20">
          <cell r="I20">
            <v>6985</v>
          </cell>
        </row>
        <row r="21">
          <cell r="I21">
            <v>102</v>
          </cell>
        </row>
        <row r="22">
          <cell r="I22">
            <v>19</v>
          </cell>
        </row>
        <row r="23">
          <cell r="I23">
            <v>93</v>
          </cell>
        </row>
        <row r="24">
          <cell r="I24">
            <v>94</v>
          </cell>
        </row>
        <row r="25">
          <cell r="I25">
            <v>27</v>
          </cell>
        </row>
        <row r="26">
          <cell r="I26">
            <v>1773</v>
          </cell>
        </row>
        <row r="27">
          <cell r="I27">
            <v>117</v>
          </cell>
        </row>
        <row r="28">
          <cell r="I28">
            <v>57</v>
          </cell>
        </row>
        <row r="29">
          <cell r="I29">
            <v>3</v>
          </cell>
        </row>
        <row r="30">
          <cell r="I30">
            <v>113</v>
          </cell>
        </row>
        <row r="31">
          <cell r="I31">
            <v>672</v>
          </cell>
        </row>
        <row r="32">
          <cell r="I32">
            <v>3202</v>
          </cell>
        </row>
        <row r="33">
          <cell r="I33">
            <v>102</v>
          </cell>
        </row>
        <row r="34">
          <cell r="I34">
            <v>81</v>
          </cell>
        </row>
        <row r="35">
          <cell r="I35">
            <v>125</v>
          </cell>
        </row>
        <row r="41">
          <cell r="I41">
            <v>11210</v>
          </cell>
        </row>
        <row r="42">
          <cell r="I42">
            <v>579</v>
          </cell>
        </row>
        <row r="43">
          <cell r="I43">
            <v>385</v>
          </cell>
        </row>
        <row r="44">
          <cell r="I44">
            <v>491</v>
          </cell>
        </row>
        <row r="45">
          <cell r="I45">
            <v>27</v>
          </cell>
        </row>
        <row r="46">
          <cell r="I46">
            <v>904</v>
          </cell>
        </row>
        <row r="47">
          <cell r="I47">
            <v>218</v>
          </cell>
        </row>
        <row r="48">
          <cell r="I48">
            <v>0</v>
          </cell>
        </row>
        <row r="50">
          <cell r="I50">
            <v>15161</v>
          </cell>
        </row>
        <row r="51">
          <cell r="I51">
            <v>170</v>
          </cell>
        </row>
        <row r="52">
          <cell r="I52">
            <v>315</v>
          </cell>
        </row>
        <row r="53">
          <cell r="I53">
            <v>379</v>
          </cell>
        </row>
        <row r="54">
          <cell r="I54">
            <v>225</v>
          </cell>
        </row>
        <row r="55">
          <cell r="I55">
            <v>226</v>
          </cell>
        </row>
        <row r="56">
          <cell r="I56">
            <v>291</v>
          </cell>
        </row>
        <row r="57">
          <cell r="I57">
            <v>0</v>
          </cell>
        </row>
        <row r="58">
          <cell r="I58">
            <v>18652</v>
          </cell>
        </row>
        <row r="61">
          <cell r="I61">
            <v>25</v>
          </cell>
        </row>
        <row r="62">
          <cell r="I62">
            <v>97</v>
          </cell>
        </row>
        <row r="63">
          <cell r="I63">
            <v>0</v>
          </cell>
        </row>
        <row r="64">
          <cell r="I64">
            <v>1</v>
          </cell>
        </row>
        <row r="66">
          <cell r="I66">
            <v>78</v>
          </cell>
        </row>
        <row r="67">
          <cell r="I67">
            <v>6</v>
          </cell>
        </row>
        <row r="68">
          <cell r="I68">
            <v>3</v>
          </cell>
        </row>
        <row r="71">
          <cell r="I71">
            <v>1606</v>
          </cell>
        </row>
        <row r="72">
          <cell r="I72">
            <v>1668</v>
          </cell>
        </row>
        <row r="73">
          <cell r="I73">
            <v>0</v>
          </cell>
        </row>
        <row r="74">
          <cell r="I74">
            <v>87</v>
          </cell>
        </row>
        <row r="75">
          <cell r="I75">
            <v>85990</v>
          </cell>
        </row>
        <row r="76">
          <cell r="I76">
            <v>88512</v>
          </cell>
        </row>
        <row r="77">
          <cell r="I77">
            <v>6</v>
          </cell>
        </row>
        <row r="78">
          <cell r="I78">
            <v>3</v>
          </cell>
        </row>
        <row r="79">
          <cell r="I79">
            <v>48</v>
          </cell>
        </row>
        <row r="80">
          <cell r="I80">
            <v>0</v>
          </cell>
        </row>
        <row r="81">
          <cell r="I81">
            <v>53</v>
          </cell>
        </row>
        <row r="82">
          <cell r="I82">
            <v>52</v>
          </cell>
        </row>
        <row r="83">
          <cell r="I83">
            <v>0</v>
          </cell>
        </row>
        <row r="87">
          <cell r="I87">
            <v>27346</v>
          </cell>
        </row>
        <row r="88">
          <cell r="I88">
            <v>18167</v>
          </cell>
        </row>
        <row r="89">
          <cell r="I89">
            <v>1330</v>
          </cell>
        </row>
        <row r="90">
          <cell r="I90">
            <v>73066</v>
          </cell>
        </row>
        <row r="91">
          <cell r="I91">
            <v>353</v>
          </cell>
        </row>
        <row r="92">
          <cell r="I92">
            <v>1241</v>
          </cell>
        </row>
        <row r="95">
          <cell r="I95">
            <v>35</v>
          </cell>
        </row>
        <row r="96">
          <cell r="I96">
            <v>0</v>
          </cell>
        </row>
        <row r="97">
          <cell r="I97">
            <v>17158</v>
          </cell>
        </row>
        <row r="98">
          <cell r="I98">
            <v>1789</v>
          </cell>
        </row>
        <row r="99">
          <cell r="I99">
            <v>135</v>
          </cell>
        </row>
        <row r="100">
          <cell r="I100">
            <v>75</v>
          </cell>
        </row>
        <row r="101">
          <cell r="I101">
            <v>52</v>
          </cell>
        </row>
        <row r="102">
          <cell r="I102">
            <v>7</v>
          </cell>
        </row>
        <row r="103">
          <cell r="I103">
            <v>90</v>
          </cell>
        </row>
        <row r="104">
          <cell r="I104">
            <v>83</v>
          </cell>
        </row>
        <row r="105">
          <cell r="I105">
            <v>163</v>
          </cell>
        </row>
        <row r="106">
          <cell r="I106">
            <v>0</v>
          </cell>
        </row>
        <row r="107">
          <cell r="I107">
            <v>0</v>
          </cell>
        </row>
        <row r="111">
          <cell r="I111">
            <v>8</v>
          </cell>
        </row>
        <row r="112">
          <cell r="I112">
            <v>160</v>
          </cell>
        </row>
        <row r="113">
          <cell r="I113">
            <v>179</v>
          </cell>
        </row>
        <row r="116">
          <cell r="I116">
            <v>92</v>
          </cell>
        </row>
        <row r="117">
          <cell r="I117">
            <v>144</v>
          </cell>
        </row>
        <row r="120">
          <cell r="I120">
            <v>70250</v>
          </cell>
        </row>
        <row r="121">
          <cell r="I121">
            <v>409</v>
          </cell>
        </row>
        <row r="122">
          <cell r="I122">
            <v>761</v>
          </cell>
        </row>
        <row r="123">
          <cell r="I123">
            <v>930</v>
          </cell>
        </row>
        <row r="124">
          <cell r="I124">
            <v>102</v>
          </cell>
        </row>
        <row r="125">
          <cell r="I125">
            <v>466</v>
          </cell>
        </row>
        <row r="126">
          <cell r="I126">
            <v>532</v>
          </cell>
        </row>
        <row r="127">
          <cell r="I127">
            <v>0</v>
          </cell>
        </row>
        <row r="133">
          <cell r="I133">
            <v>188</v>
          </cell>
        </row>
        <row r="135">
          <cell r="I135">
            <v>387</v>
          </cell>
        </row>
        <row r="137">
          <cell r="I137">
            <v>223</v>
          </cell>
        </row>
        <row r="138">
          <cell r="I138">
            <v>0</v>
          </cell>
        </row>
        <row r="140">
          <cell r="H140">
            <v>0</v>
          </cell>
        </row>
        <row r="142">
          <cell r="I142">
            <v>640</v>
          </cell>
        </row>
        <row r="144">
          <cell r="I144">
            <v>52</v>
          </cell>
        </row>
        <row r="150">
          <cell r="I150">
            <v>0</v>
          </cell>
        </row>
        <row r="153">
          <cell r="I153">
            <v>449</v>
          </cell>
        </row>
        <row r="156">
          <cell r="I156">
            <v>0</v>
          </cell>
        </row>
        <row r="159">
          <cell r="I159">
            <v>64</v>
          </cell>
        </row>
        <row r="162">
          <cell r="I162">
            <v>52</v>
          </cell>
        </row>
        <row r="164">
          <cell r="I164">
            <v>27</v>
          </cell>
        </row>
        <row r="165">
          <cell r="I165">
            <v>0</v>
          </cell>
        </row>
        <row r="166">
          <cell r="I166">
            <v>11</v>
          </cell>
        </row>
        <row r="167">
          <cell r="I167">
            <v>0</v>
          </cell>
        </row>
        <row r="168">
          <cell r="I168">
            <v>0</v>
          </cell>
        </row>
        <row r="169">
          <cell r="I169">
            <v>10</v>
          </cell>
        </row>
        <row r="170">
          <cell r="I170">
            <v>18</v>
          </cell>
        </row>
        <row r="171">
          <cell r="I171">
            <v>0</v>
          </cell>
        </row>
        <row r="174">
          <cell r="I174">
            <v>0</v>
          </cell>
        </row>
        <row r="176">
          <cell r="I176">
            <v>0</v>
          </cell>
        </row>
        <row r="178">
          <cell r="I178">
            <v>326</v>
          </cell>
        </row>
        <row r="179">
          <cell r="I179">
            <v>36</v>
          </cell>
        </row>
        <row r="180">
          <cell r="I180">
            <v>4</v>
          </cell>
        </row>
        <row r="191">
          <cell r="I191">
            <v>935</v>
          </cell>
        </row>
        <row r="194">
          <cell r="I194">
            <v>0</v>
          </cell>
        </row>
        <row r="195">
          <cell r="I195">
            <v>0</v>
          </cell>
        </row>
        <row r="196">
          <cell r="I196">
            <v>418</v>
          </cell>
        </row>
        <row r="199">
          <cell r="I199">
            <v>108</v>
          </cell>
        </row>
        <row r="200">
          <cell r="I200">
            <v>325</v>
          </cell>
        </row>
        <row r="203">
          <cell r="I203">
            <v>6451</v>
          </cell>
        </row>
        <row r="204">
          <cell r="I204">
            <v>475</v>
          </cell>
        </row>
        <row r="205">
          <cell r="I205">
            <v>1478</v>
          </cell>
        </row>
        <row r="206">
          <cell r="I206">
            <v>355</v>
          </cell>
        </row>
        <row r="207">
          <cell r="I207">
            <v>0</v>
          </cell>
        </row>
        <row r="208">
          <cell r="I208">
            <v>173</v>
          </cell>
        </row>
        <row r="209">
          <cell r="I209">
            <v>407</v>
          </cell>
        </row>
        <row r="210">
          <cell r="C210">
            <v>0</v>
          </cell>
        </row>
        <row r="211">
          <cell r="I211">
            <v>1734</v>
          </cell>
        </row>
        <row r="214">
          <cell r="I214">
            <v>1364</v>
          </cell>
        </row>
        <row r="215">
          <cell r="I215">
            <v>0</v>
          </cell>
        </row>
        <row r="216">
          <cell r="I216">
            <v>4</v>
          </cell>
        </row>
        <row r="217">
          <cell r="I217">
            <v>10</v>
          </cell>
        </row>
        <row r="218">
          <cell r="I218">
            <v>1</v>
          </cell>
        </row>
        <row r="219">
          <cell r="I219">
            <v>14</v>
          </cell>
        </row>
        <row r="220">
          <cell r="I220">
            <v>8</v>
          </cell>
        </row>
        <row r="221">
          <cell r="I221">
            <v>0</v>
          </cell>
        </row>
        <row r="227">
          <cell r="I227">
            <v>2472.38</v>
          </cell>
        </row>
        <row r="228">
          <cell r="I228">
            <v>2020.89</v>
          </cell>
        </row>
        <row r="229">
          <cell r="I229">
            <v>42</v>
          </cell>
        </row>
        <row r="230">
          <cell r="I230">
            <v>0</v>
          </cell>
        </row>
        <row r="231">
          <cell r="H231">
            <v>0</v>
          </cell>
        </row>
        <row r="232">
          <cell r="I232">
            <v>0</v>
          </cell>
        </row>
        <row r="233">
          <cell r="H233">
            <v>0</v>
          </cell>
        </row>
        <row r="234">
          <cell r="H234">
            <v>0</v>
          </cell>
        </row>
        <row r="235">
          <cell r="I235">
            <v>6320</v>
          </cell>
        </row>
        <row r="236">
          <cell r="H236">
            <v>0</v>
          </cell>
        </row>
        <row r="237">
          <cell r="I237">
            <v>0</v>
          </cell>
        </row>
        <row r="240">
          <cell r="I240">
            <v>7733.08</v>
          </cell>
        </row>
        <row r="241">
          <cell r="I241">
            <v>0</v>
          </cell>
        </row>
      </sheetData>
      <sheetData sheetId="3">
        <row r="3">
          <cell r="BX3">
            <v>43822</v>
          </cell>
          <cell r="CJ3">
            <v>38843</v>
          </cell>
        </row>
        <row r="4">
          <cell r="BX4">
            <v>461</v>
          </cell>
          <cell r="CJ4">
            <v>661</v>
          </cell>
        </row>
        <row r="5">
          <cell r="BX5">
            <v>163</v>
          </cell>
          <cell r="CJ5">
            <v>207</v>
          </cell>
        </row>
        <row r="6">
          <cell r="BX6">
            <v>189</v>
          </cell>
          <cell r="CJ6">
            <v>230</v>
          </cell>
        </row>
        <row r="7">
          <cell r="BX7">
            <v>37</v>
          </cell>
          <cell r="CJ7">
            <v>136</v>
          </cell>
        </row>
        <row r="8">
          <cell r="BX8">
            <v>343</v>
          </cell>
          <cell r="CJ8">
            <v>535</v>
          </cell>
        </row>
        <row r="9">
          <cell r="BX9">
            <v>234</v>
          </cell>
          <cell r="CJ9">
            <v>305</v>
          </cell>
        </row>
        <row r="10">
          <cell r="BX10">
            <v>0</v>
          </cell>
          <cell r="CJ10">
            <v>0</v>
          </cell>
        </row>
        <row r="11">
          <cell r="BX11">
            <v>1597</v>
          </cell>
          <cell r="CJ11">
            <v>1230</v>
          </cell>
        </row>
        <row r="12">
          <cell r="BX12">
            <v>9115</v>
          </cell>
          <cell r="CJ12">
            <v>10299</v>
          </cell>
        </row>
        <row r="13">
          <cell r="BX13">
            <v>6505</v>
          </cell>
          <cell r="CJ13">
            <v>6712</v>
          </cell>
        </row>
        <row r="14">
          <cell r="BX14">
            <v>460</v>
          </cell>
          <cell r="CJ14">
            <v>519</v>
          </cell>
        </row>
        <row r="17">
          <cell r="BX17">
            <v>59</v>
          </cell>
          <cell r="CJ17">
            <v>8</v>
          </cell>
        </row>
        <row r="20">
          <cell r="BX20">
            <v>2354</v>
          </cell>
          <cell r="CJ20">
            <v>2385</v>
          </cell>
        </row>
        <row r="21">
          <cell r="BX21">
            <v>80</v>
          </cell>
          <cell r="CJ21">
            <v>50</v>
          </cell>
        </row>
        <row r="22">
          <cell r="BX22">
            <v>21</v>
          </cell>
          <cell r="CJ22">
            <v>7</v>
          </cell>
        </row>
        <row r="23">
          <cell r="BX23">
            <v>53</v>
          </cell>
          <cell r="CJ23">
            <v>53</v>
          </cell>
        </row>
        <row r="24">
          <cell r="BX24">
            <v>100</v>
          </cell>
          <cell r="CJ24">
            <v>94</v>
          </cell>
        </row>
        <row r="25">
          <cell r="BX25">
            <v>3</v>
          </cell>
          <cell r="CJ25">
            <v>25</v>
          </cell>
        </row>
        <row r="26">
          <cell r="BX26">
            <v>745</v>
          </cell>
          <cell r="CJ26">
            <v>907</v>
          </cell>
        </row>
        <row r="27">
          <cell r="BX27">
            <v>106</v>
          </cell>
          <cell r="CJ27">
            <v>61</v>
          </cell>
        </row>
        <row r="28">
          <cell r="BX28">
            <v>140</v>
          </cell>
          <cell r="CJ28">
            <v>27</v>
          </cell>
        </row>
        <row r="29">
          <cell r="BX29">
            <v>1</v>
          </cell>
          <cell r="CJ29">
            <v>2</v>
          </cell>
        </row>
        <row r="30">
          <cell r="BX30">
            <v>139</v>
          </cell>
          <cell r="CJ30">
            <v>52</v>
          </cell>
        </row>
        <row r="31">
          <cell r="CJ31">
            <v>386</v>
          </cell>
        </row>
        <row r="32">
          <cell r="BX32">
            <v>1150</v>
          </cell>
          <cell r="CJ32">
            <v>1532</v>
          </cell>
        </row>
        <row r="33">
          <cell r="BX33">
            <v>238</v>
          </cell>
          <cell r="CJ33">
            <v>41</v>
          </cell>
        </row>
        <row r="34">
          <cell r="BX34">
            <v>31</v>
          </cell>
          <cell r="CJ34">
            <v>36</v>
          </cell>
        </row>
        <row r="35">
          <cell r="BX35">
            <v>135</v>
          </cell>
          <cell r="CJ35">
            <v>48</v>
          </cell>
        </row>
        <row r="41">
          <cell r="BX41">
            <v>5353</v>
          </cell>
          <cell r="CJ41">
            <v>5877</v>
          </cell>
        </row>
        <row r="42">
          <cell r="BX42">
            <v>46</v>
          </cell>
          <cell r="CJ42">
            <v>319</v>
          </cell>
        </row>
        <row r="43">
          <cell r="BX43">
            <v>143</v>
          </cell>
          <cell r="CJ43">
            <v>248</v>
          </cell>
        </row>
        <row r="44">
          <cell r="BX44">
            <v>141</v>
          </cell>
          <cell r="CJ44">
            <v>283</v>
          </cell>
        </row>
        <row r="45">
          <cell r="BX45">
            <v>4</v>
          </cell>
          <cell r="CJ45">
            <v>9</v>
          </cell>
        </row>
        <row r="46">
          <cell r="BX46">
            <v>44</v>
          </cell>
          <cell r="CJ46">
            <v>462</v>
          </cell>
        </row>
        <row r="47">
          <cell r="BX47">
            <v>61</v>
          </cell>
          <cell r="CJ47">
            <v>102</v>
          </cell>
        </row>
        <row r="48">
          <cell r="BX48">
            <v>0</v>
          </cell>
          <cell r="CJ48">
            <v>0</v>
          </cell>
        </row>
        <row r="50">
          <cell r="BX50">
            <v>5601</v>
          </cell>
          <cell r="CJ50">
            <v>7931</v>
          </cell>
        </row>
        <row r="51">
          <cell r="BX51">
            <v>68</v>
          </cell>
          <cell r="CJ51">
            <v>86</v>
          </cell>
        </row>
        <row r="52">
          <cell r="BX52">
            <v>52</v>
          </cell>
          <cell r="CJ52">
            <v>270</v>
          </cell>
        </row>
        <row r="53">
          <cell r="BX53">
            <v>85</v>
          </cell>
          <cell r="CJ53">
            <v>223</v>
          </cell>
        </row>
        <row r="54">
          <cell r="BX54">
            <v>2</v>
          </cell>
          <cell r="CJ54">
            <v>119</v>
          </cell>
        </row>
        <row r="55">
          <cell r="BX55">
            <v>87</v>
          </cell>
          <cell r="CJ55">
            <v>135</v>
          </cell>
        </row>
        <row r="56">
          <cell r="BX56">
            <v>27</v>
          </cell>
          <cell r="CJ56">
            <v>152</v>
          </cell>
        </row>
        <row r="57">
          <cell r="BX57">
            <v>0</v>
          </cell>
          <cell r="CJ57">
            <v>0</v>
          </cell>
        </row>
        <row r="58">
          <cell r="BX58">
            <v>9952</v>
          </cell>
          <cell r="CJ58">
            <v>9493</v>
          </cell>
        </row>
        <row r="61">
          <cell r="BX61">
            <v>7</v>
          </cell>
          <cell r="CJ61">
            <v>8</v>
          </cell>
        </row>
        <row r="62">
          <cell r="BX62">
            <v>28</v>
          </cell>
          <cell r="CJ62">
            <v>43</v>
          </cell>
        </row>
        <row r="64">
          <cell r="CJ64">
            <v>0</v>
          </cell>
        </row>
        <row r="65">
          <cell r="BX65">
            <v>15</v>
          </cell>
          <cell r="CJ65">
            <v>15</v>
          </cell>
        </row>
        <row r="66">
          <cell r="BX66">
            <v>59</v>
          </cell>
          <cell r="CJ66">
            <v>43</v>
          </cell>
        </row>
        <row r="67">
          <cell r="BX67">
            <v>1</v>
          </cell>
          <cell r="CJ67">
            <v>3</v>
          </cell>
        </row>
        <row r="68">
          <cell r="CJ68">
            <v>2</v>
          </cell>
        </row>
        <row r="71">
          <cell r="BX71">
            <v>77</v>
          </cell>
          <cell r="CJ71">
            <v>643</v>
          </cell>
        </row>
        <row r="72">
          <cell r="BX72">
            <v>1066</v>
          </cell>
          <cell r="CJ72">
            <v>1074</v>
          </cell>
        </row>
        <row r="74">
          <cell r="BX74">
            <v>88</v>
          </cell>
          <cell r="CJ74">
            <v>78</v>
          </cell>
        </row>
        <row r="75">
          <cell r="CJ75">
            <v>85990</v>
          </cell>
        </row>
        <row r="76">
          <cell r="BX76">
            <v>11824</v>
          </cell>
        </row>
        <row r="77">
          <cell r="BX77">
            <v>0</v>
          </cell>
          <cell r="CJ77">
            <v>2</v>
          </cell>
        </row>
        <row r="78">
          <cell r="BX78">
            <v>0</v>
          </cell>
          <cell r="CJ78">
            <v>3</v>
          </cell>
        </row>
        <row r="79">
          <cell r="BX79">
            <v>6</v>
          </cell>
          <cell r="CJ79">
            <v>27</v>
          </cell>
        </row>
        <row r="80">
          <cell r="BX80">
            <v>1</v>
          </cell>
        </row>
        <row r="81">
          <cell r="BX81">
            <v>14</v>
          </cell>
          <cell r="CJ81">
            <v>30</v>
          </cell>
        </row>
        <row r="82">
          <cell r="BX82">
            <v>25</v>
          </cell>
          <cell r="CJ82">
            <v>35</v>
          </cell>
        </row>
        <row r="87">
          <cell r="BX87">
            <v>12810</v>
          </cell>
          <cell r="CJ87">
            <v>13737</v>
          </cell>
        </row>
        <row r="88">
          <cell r="BX88">
            <v>4042</v>
          </cell>
          <cell r="CJ88">
            <v>3525</v>
          </cell>
        </row>
        <row r="89">
          <cell r="BX89">
            <v>2</v>
          </cell>
          <cell r="CJ89">
            <v>2</v>
          </cell>
        </row>
        <row r="90">
          <cell r="BX90">
            <v>31383</v>
          </cell>
          <cell r="CJ90">
            <v>38862</v>
          </cell>
        </row>
        <row r="91">
          <cell r="BX91">
            <v>119</v>
          </cell>
          <cell r="CJ91">
            <v>135</v>
          </cell>
        </row>
        <row r="92">
          <cell r="BX92">
            <v>563</v>
          </cell>
          <cell r="CJ92">
            <v>624</v>
          </cell>
        </row>
        <row r="95">
          <cell r="CJ95">
            <v>19</v>
          </cell>
        </row>
        <row r="97">
          <cell r="BX97">
            <v>8683</v>
          </cell>
          <cell r="CJ97">
            <v>8590</v>
          </cell>
        </row>
        <row r="98">
          <cell r="BX98">
            <v>1026</v>
          </cell>
          <cell r="CJ98">
            <v>940</v>
          </cell>
        </row>
        <row r="99">
          <cell r="BX99">
            <v>92</v>
          </cell>
          <cell r="CJ99">
            <v>69</v>
          </cell>
        </row>
        <row r="100">
          <cell r="BX100">
            <v>8</v>
          </cell>
          <cell r="CJ100">
            <v>29</v>
          </cell>
        </row>
        <row r="101">
          <cell r="BX101">
            <v>21</v>
          </cell>
          <cell r="CJ101">
            <v>21</v>
          </cell>
        </row>
        <row r="102">
          <cell r="BX102">
            <v>9</v>
          </cell>
          <cell r="CJ102">
            <v>2</v>
          </cell>
        </row>
        <row r="103">
          <cell r="BX103">
            <v>22</v>
          </cell>
          <cell r="CJ103">
            <v>35</v>
          </cell>
        </row>
        <row r="104">
          <cell r="BX104">
            <v>29</v>
          </cell>
          <cell r="CJ104">
            <v>53</v>
          </cell>
        </row>
        <row r="105">
          <cell r="BX105">
            <v>85</v>
          </cell>
          <cell r="CJ105">
            <v>62</v>
          </cell>
        </row>
        <row r="107">
          <cell r="BX107">
            <v>128</v>
          </cell>
        </row>
        <row r="111">
          <cell r="BX111">
            <v>7</v>
          </cell>
          <cell r="CJ111">
            <v>4</v>
          </cell>
        </row>
        <row r="112">
          <cell r="BX112">
            <v>73</v>
          </cell>
          <cell r="CJ112">
            <v>95</v>
          </cell>
        </row>
        <row r="113">
          <cell r="BX113">
            <v>84</v>
          </cell>
          <cell r="CJ113">
            <v>104</v>
          </cell>
        </row>
        <row r="116">
          <cell r="BX116">
            <v>63</v>
          </cell>
          <cell r="CJ116">
            <v>44</v>
          </cell>
        </row>
        <row r="117">
          <cell r="BX117">
            <v>35</v>
          </cell>
          <cell r="CJ117">
            <v>49</v>
          </cell>
        </row>
        <row r="120">
          <cell r="CJ120">
            <v>42231</v>
          </cell>
        </row>
        <row r="121">
          <cell r="BX121">
            <v>179</v>
          </cell>
          <cell r="CJ121">
            <v>249</v>
          </cell>
        </row>
        <row r="122">
          <cell r="BX122">
            <v>79</v>
          </cell>
          <cell r="CJ122">
            <v>441</v>
          </cell>
        </row>
        <row r="123">
          <cell r="BX123">
            <v>308</v>
          </cell>
          <cell r="CJ123">
            <v>450</v>
          </cell>
        </row>
        <row r="124">
          <cell r="BX124">
            <v>19</v>
          </cell>
          <cell r="CJ124">
            <v>56</v>
          </cell>
        </row>
        <row r="125">
          <cell r="BX125">
            <v>104</v>
          </cell>
          <cell r="CJ125">
            <v>249</v>
          </cell>
        </row>
        <row r="126">
          <cell r="BX126">
            <v>201</v>
          </cell>
          <cell r="CJ126">
            <v>299</v>
          </cell>
        </row>
        <row r="132">
          <cell r="CJ132">
            <v>7</v>
          </cell>
        </row>
        <row r="133">
          <cell r="CJ133">
            <v>83</v>
          </cell>
        </row>
        <row r="134">
          <cell r="CJ134">
            <v>9</v>
          </cell>
        </row>
        <row r="135">
          <cell r="CJ135">
            <v>177</v>
          </cell>
        </row>
        <row r="136">
          <cell r="CJ136">
            <v>6</v>
          </cell>
        </row>
        <row r="137">
          <cell r="CJ137">
            <v>90</v>
          </cell>
        </row>
        <row r="141">
          <cell r="CJ141">
            <v>8</v>
          </cell>
        </row>
        <row r="142">
          <cell r="CJ142">
            <v>343</v>
          </cell>
        </row>
        <row r="143">
          <cell r="CJ143">
            <v>7</v>
          </cell>
        </row>
        <row r="144">
          <cell r="CJ144">
            <v>26</v>
          </cell>
        </row>
        <row r="146">
          <cell r="BX146">
            <v>1</v>
          </cell>
          <cell r="CJ146">
            <v>13</v>
          </cell>
        </row>
        <row r="147">
          <cell r="BX147">
            <v>0</v>
          </cell>
          <cell r="CJ147">
            <v>53</v>
          </cell>
        </row>
        <row r="149">
          <cell r="BX149">
            <v>1</v>
          </cell>
        </row>
        <row r="150">
          <cell r="BX150">
            <v>6</v>
          </cell>
        </row>
        <row r="152">
          <cell r="BX152">
            <v>5</v>
          </cell>
          <cell r="CJ152">
            <v>11</v>
          </cell>
        </row>
        <row r="153">
          <cell r="BX153">
            <v>137</v>
          </cell>
          <cell r="CJ153">
            <v>200</v>
          </cell>
        </row>
        <row r="155">
          <cell r="CJ155">
            <v>0</v>
          </cell>
        </row>
        <row r="156">
          <cell r="CJ156">
            <v>0</v>
          </cell>
        </row>
        <row r="158">
          <cell r="CJ158">
            <v>1</v>
          </cell>
        </row>
        <row r="159">
          <cell r="CJ159">
            <v>39</v>
          </cell>
        </row>
        <row r="161">
          <cell r="BX161">
            <v>4</v>
          </cell>
          <cell r="CJ161">
            <v>5</v>
          </cell>
        </row>
        <row r="162">
          <cell r="BX162">
            <v>18</v>
          </cell>
          <cell r="CJ162">
            <v>38</v>
          </cell>
        </row>
        <row r="164">
          <cell r="BX164">
            <v>21</v>
          </cell>
          <cell r="CJ164">
            <v>13</v>
          </cell>
        </row>
        <row r="166">
          <cell r="BX166">
            <v>6</v>
          </cell>
          <cell r="CJ166">
            <v>5</v>
          </cell>
        </row>
        <row r="169">
          <cell r="CJ169">
            <v>4</v>
          </cell>
        </row>
        <row r="170">
          <cell r="CJ170">
            <v>10</v>
          </cell>
        </row>
        <row r="175">
          <cell r="BX175">
            <v>0</v>
          </cell>
        </row>
        <row r="176">
          <cell r="BX176">
            <v>833</v>
          </cell>
        </row>
        <row r="177">
          <cell r="BX177">
            <v>7</v>
          </cell>
          <cell r="CJ177">
            <v>22</v>
          </cell>
        </row>
        <row r="178">
          <cell r="BX178">
            <v>99</v>
          </cell>
          <cell r="CJ178">
            <v>217</v>
          </cell>
        </row>
        <row r="179">
          <cell r="CJ179">
            <v>21</v>
          </cell>
        </row>
        <row r="180">
          <cell r="CJ180">
            <v>4</v>
          </cell>
        </row>
        <row r="181">
          <cell r="CJ181">
            <v>4</v>
          </cell>
        </row>
        <row r="183">
          <cell r="CJ183">
            <v>499</v>
          </cell>
        </row>
        <row r="196">
          <cell r="BX196">
            <v>216</v>
          </cell>
          <cell r="CJ196">
            <v>222</v>
          </cell>
        </row>
        <row r="199">
          <cell r="BX199">
            <v>35</v>
          </cell>
          <cell r="CJ199">
            <v>55</v>
          </cell>
        </row>
        <row r="200">
          <cell r="BX200">
            <v>94</v>
          </cell>
          <cell r="CJ200">
            <v>160</v>
          </cell>
        </row>
        <row r="203">
          <cell r="BX203">
            <v>995</v>
          </cell>
          <cell r="CJ203">
            <v>6035</v>
          </cell>
        </row>
        <row r="204">
          <cell r="BX204">
            <v>279</v>
          </cell>
          <cell r="CJ204">
            <v>212</v>
          </cell>
        </row>
        <row r="205">
          <cell r="BX205">
            <v>689</v>
          </cell>
          <cell r="CJ205">
            <v>723</v>
          </cell>
        </row>
        <row r="206">
          <cell r="BX206">
            <v>115</v>
          </cell>
          <cell r="CJ206">
            <v>194</v>
          </cell>
        </row>
        <row r="208">
          <cell r="BX208">
            <v>78</v>
          </cell>
          <cell r="CJ208">
            <v>78</v>
          </cell>
        </row>
        <row r="209">
          <cell r="BX209">
            <v>207</v>
          </cell>
          <cell r="CJ209">
            <v>207</v>
          </cell>
        </row>
        <row r="211">
          <cell r="BX211">
            <v>853</v>
          </cell>
          <cell r="CJ211">
            <v>826</v>
          </cell>
        </row>
        <row r="214">
          <cell r="BX214">
            <v>1090</v>
          </cell>
          <cell r="CJ214">
            <v>760</v>
          </cell>
        </row>
        <row r="215">
          <cell r="BX215">
            <v>1</v>
          </cell>
          <cell r="CJ215">
            <v>0</v>
          </cell>
        </row>
        <row r="216">
          <cell r="BX216">
            <v>0</v>
          </cell>
          <cell r="CJ216">
            <v>3</v>
          </cell>
        </row>
        <row r="217">
          <cell r="BX217">
            <v>105</v>
          </cell>
          <cell r="CJ217">
            <v>5</v>
          </cell>
        </row>
        <row r="218">
          <cell r="BX218">
            <v>0</v>
          </cell>
          <cell r="CJ218">
            <v>0</v>
          </cell>
        </row>
        <row r="219">
          <cell r="BX219">
            <v>5</v>
          </cell>
          <cell r="CJ219">
            <v>5</v>
          </cell>
        </row>
        <row r="220">
          <cell r="BX220">
            <v>2</v>
          </cell>
          <cell r="CJ220">
            <v>2</v>
          </cell>
        </row>
        <row r="221">
          <cell r="BX221">
            <v>0</v>
          </cell>
          <cell r="CJ221">
            <v>0</v>
          </cell>
        </row>
        <row r="223">
          <cell r="BX223">
            <v>48536</v>
          </cell>
          <cell r="CJ223">
            <v>49162</v>
          </cell>
        </row>
        <row r="227">
          <cell r="BX227">
            <v>1070.77</v>
          </cell>
          <cell r="CJ227">
            <v>1229.4000000000001</v>
          </cell>
        </row>
        <row r="228">
          <cell r="BX228">
            <v>616.97</v>
          </cell>
          <cell r="CJ228">
            <v>1182.4000000000001</v>
          </cell>
        </row>
        <row r="229">
          <cell r="BX229">
            <v>30</v>
          </cell>
          <cell r="CJ229">
            <v>15</v>
          </cell>
        </row>
        <row r="230">
          <cell r="BX230">
            <v>0.25</v>
          </cell>
        </row>
        <row r="235">
          <cell r="BX235">
            <v>3010</v>
          </cell>
          <cell r="CJ235">
            <v>3170</v>
          </cell>
        </row>
        <row r="240">
          <cell r="BX240">
            <v>10479.76</v>
          </cell>
          <cell r="CJ240">
            <v>3367.08</v>
          </cell>
        </row>
        <row r="241">
          <cell r="BX2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41"/>
  <sheetViews>
    <sheetView tabSelected="1" view="pageLayout" zoomScaleNormal="100" zoomScaleSheetLayoutView="100" workbookViewId="0">
      <selection activeCell="I1" sqref="I1:I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7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[1]Monthly!CJ3</f>
        <v>38843</v>
      </c>
      <c r="E6" s="17">
        <f>[1]Fiscal!I3</f>
        <v>76988</v>
      </c>
      <c r="F6" s="18">
        <f>[1]Monthly!BX3</f>
        <v>43822</v>
      </c>
      <c r="G6" s="19">
        <f t="shared" ref="G6:G19" si="0">(+D6-F6)/F6</f>
        <v>-0.11361873031810506</v>
      </c>
    </row>
    <row r="7" spans="1:9" x14ac:dyDescent="0.25">
      <c r="A7" s="14" t="s">
        <v>14</v>
      </c>
      <c r="B7" s="15"/>
      <c r="C7" s="16"/>
      <c r="D7" s="17">
        <f>[1]Monthly!CJ4</f>
        <v>661</v>
      </c>
      <c r="E7" s="17">
        <f>[1]Fiscal!I4</f>
        <v>1140</v>
      </c>
      <c r="F7" s="18">
        <f>[1]Monthly!BX4</f>
        <v>461</v>
      </c>
      <c r="G7" s="19">
        <f t="shared" si="0"/>
        <v>0.43383947939262474</v>
      </c>
    </row>
    <row r="8" spans="1:9" x14ac:dyDescent="0.25">
      <c r="A8" s="14" t="s">
        <v>15</v>
      </c>
      <c r="B8" s="15"/>
      <c r="C8" s="16"/>
      <c r="D8" s="17">
        <f>[1]Monthly!CJ5</f>
        <v>207</v>
      </c>
      <c r="E8" s="17">
        <f>[1]Fiscal!I5</f>
        <v>321</v>
      </c>
      <c r="F8" s="18">
        <f>[1]Monthly!BX5</f>
        <v>163</v>
      </c>
      <c r="G8" s="19">
        <f t="shared" si="0"/>
        <v>0.26993865030674846</v>
      </c>
    </row>
    <row r="9" spans="1:9" x14ac:dyDescent="0.25">
      <c r="A9" s="14" t="s">
        <v>16</v>
      </c>
      <c r="B9" s="15"/>
      <c r="C9" s="16"/>
      <c r="D9" s="17">
        <f>[1]Monthly!CJ6</f>
        <v>230</v>
      </c>
      <c r="E9" s="17">
        <f>[1]Fiscal!I6</f>
        <v>494</v>
      </c>
      <c r="F9" s="18">
        <f>[1]Monthly!BX6</f>
        <v>189</v>
      </c>
      <c r="G9" s="19">
        <f t="shared" si="0"/>
        <v>0.21693121693121692</v>
      </c>
    </row>
    <row r="10" spans="1:9" x14ac:dyDescent="0.25">
      <c r="A10" s="14" t="s">
        <v>17</v>
      </c>
      <c r="B10" s="15"/>
      <c r="C10" s="16"/>
      <c r="D10" s="17">
        <f>[1]Monthly!CJ7</f>
        <v>136</v>
      </c>
      <c r="E10" s="17">
        <f>[1]Fiscal!I7</f>
        <v>211</v>
      </c>
      <c r="F10" s="18">
        <f>[1]Monthly!BX7</f>
        <v>37</v>
      </c>
      <c r="G10" s="19">
        <f t="shared" si="0"/>
        <v>2.6756756756756759</v>
      </c>
    </row>
    <row r="11" spans="1:9" x14ac:dyDescent="0.25">
      <c r="A11" s="14" t="s">
        <v>18</v>
      </c>
      <c r="B11" s="15"/>
      <c r="C11" s="16"/>
      <c r="D11" s="17">
        <f>[1]Monthly!CJ8</f>
        <v>535</v>
      </c>
      <c r="E11" s="17">
        <f>[1]Fiscal!I8</f>
        <v>1023</v>
      </c>
      <c r="F11" s="18">
        <f>[1]Monthly!BX8</f>
        <v>343</v>
      </c>
      <c r="G11" s="19">
        <f t="shared" si="0"/>
        <v>0.55976676384839652</v>
      </c>
    </row>
    <row r="12" spans="1:9" x14ac:dyDescent="0.25">
      <c r="A12" s="14" t="s">
        <v>19</v>
      </c>
      <c r="B12" s="15"/>
      <c r="C12" s="16"/>
      <c r="D12" s="17">
        <f>[1]Monthly!CJ9</f>
        <v>305</v>
      </c>
      <c r="E12" s="17">
        <f>[1]Fiscal!I9</f>
        <v>627</v>
      </c>
      <c r="F12" s="18">
        <f>[1]Monthly!BX9</f>
        <v>234</v>
      </c>
      <c r="G12" s="19">
        <f t="shared" si="0"/>
        <v>0.3034188034188034</v>
      </c>
      <c r="I12" s="20"/>
    </row>
    <row r="13" spans="1:9" x14ac:dyDescent="0.25">
      <c r="A13" s="14" t="s">
        <v>20</v>
      </c>
      <c r="B13" s="15"/>
      <c r="C13" s="16"/>
      <c r="D13" s="17">
        <f>[1]Monthly!CJ10</f>
        <v>0</v>
      </c>
      <c r="E13" s="17">
        <f>[1]Fiscal!I10</f>
        <v>0</v>
      </c>
      <c r="F13" s="18">
        <f>[1]Monthly!BX10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[1]Monthly!CJ11</f>
        <v>1230</v>
      </c>
      <c r="E14" s="17">
        <f>[1]Fiscal!I11</f>
        <v>2480</v>
      </c>
      <c r="F14" s="18">
        <f>[1]Monthly!BX11</f>
        <v>1597</v>
      </c>
      <c r="G14" s="19">
        <f t="shared" si="0"/>
        <v>-0.2298058860363181</v>
      </c>
    </row>
    <row r="15" spans="1:9" x14ac:dyDescent="0.25">
      <c r="A15" s="14" t="s">
        <v>22</v>
      </c>
      <c r="B15" s="15"/>
      <c r="C15" s="16"/>
      <c r="D15" s="17">
        <f>[1]Monthly!CJ12</f>
        <v>10299</v>
      </c>
      <c r="E15" s="17">
        <f>[1]Fiscal!I12</f>
        <v>20513</v>
      </c>
      <c r="F15" s="18">
        <f>[1]Monthly!BX12</f>
        <v>9115</v>
      </c>
      <c r="G15" s="19">
        <f t="shared" si="0"/>
        <v>0.12989577619308831</v>
      </c>
    </row>
    <row r="16" spans="1:9" x14ac:dyDescent="0.25">
      <c r="A16" s="14" t="s">
        <v>23</v>
      </c>
      <c r="B16" s="15"/>
      <c r="C16" s="16"/>
      <c r="D16" s="17">
        <f>[1]Monthly!CJ13</f>
        <v>6712</v>
      </c>
      <c r="E16" s="17">
        <f>[1]Fiscal!I13</f>
        <v>13623</v>
      </c>
      <c r="F16" s="18">
        <f>[1]Monthly!BX13</f>
        <v>6505</v>
      </c>
      <c r="G16" s="19">
        <f t="shared" si="0"/>
        <v>3.1821675634127591E-2</v>
      </c>
    </row>
    <row r="17" spans="1:7" x14ac:dyDescent="0.25">
      <c r="A17" s="14" t="s">
        <v>24</v>
      </c>
      <c r="B17" s="15"/>
      <c r="C17" s="16"/>
      <c r="D17" s="17">
        <f>[1]Monthly!CJ14</f>
        <v>519</v>
      </c>
      <c r="E17" s="17">
        <f>[1]Fiscal!I14</f>
        <v>1105</v>
      </c>
      <c r="F17" s="18">
        <f>[1]Monthly!BX14</f>
        <v>460</v>
      </c>
      <c r="G17" s="19">
        <f t="shared" si="0"/>
        <v>0.1282608695652174</v>
      </c>
    </row>
    <row r="18" spans="1:7" x14ac:dyDescent="0.25">
      <c r="A18" s="14" t="s">
        <v>25</v>
      </c>
      <c r="B18" s="15"/>
      <c r="C18" s="16"/>
      <c r="D18" s="17">
        <f>[1]Monthly!CJ15</f>
        <v>0</v>
      </c>
      <c r="E18" s="17">
        <f>[1]Fiscal!I15</f>
        <v>0</v>
      </c>
      <c r="F18" s="18">
        <f>[1]Monthly!BX15</f>
        <v>0</v>
      </c>
      <c r="G18" s="19"/>
    </row>
    <row r="19" spans="1:7" x14ac:dyDescent="0.25">
      <c r="A19" s="21"/>
      <c r="B19" s="22"/>
      <c r="C19" s="23" t="s">
        <v>26</v>
      </c>
      <c r="D19" s="24">
        <f>SUM(D6:D18)</f>
        <v>59677</v>
      </c>
      <c r="E19" s="24">
        <f>SUM(E6:E18)</f>
        <v>118525</v>
      </c>
      <c r="F19" s="25">
        <f>SUM(F6:F18)</f>
        <v>62926</v>
      </c>
      <c r="G19" s="19">
        <f t="shared" si="0"/>
        <v>-5.1632075771541178E-2</v>
      </c>
    </row>
    <row r="20" spans="1:7" x14ac:dyDescent="0.25">
      <c r="A20" s="26" t="s">
        <v>27</v>
      </c>
      <c r="B20" s="27"/>
      <c r="C20" s="28"/>
      <c r="D20" s="29">
        <f>[1]Monthly!CJ17</f>
        <v>8</v>
      </c>
      <c r="E20" s="30">
        <f>[1]Fiscal!I17</f>
        <v>26</v>
      </c>
      <c r="F20" s="31">
        <f>[1]Monthly!BX17</f>
        <v>59</v>
      </c>
      <c r="G20" s="19">
        <f>(D20-F20)/F20</f>
        <v>-0.86440677966101698</v>
      </c>
    </row>
    <row r="21" spans="1:7" x14ac:dyDescent="0.25">
      <c r="A21" s="4"/>
      <c r="B21" s="4"/>
      <c r="C21" s="11"/>
      <c r="D21" s="32"/>
      <c r="E21" s="32"/>
      <c r="F21" s="33"/>
      <c r="G21" s="12"/>
    </row>
    <row r="22" spans="1:7" x14ac:dyDescent="0.25">
      <c r="A22" s="2" t="s">
        <v>28</v>
      </c>
      <c r="B22" s="4"/>
      <c r="C22" s="11"/>
      <c r="D22" s="9"/>
      <c r="E22" s="8"/>
      <c r="F22" s="8"/>
      <c r="G22" s="8"/>
    </row>
    <row r="23" spans="1:7" x14ac:dyDescent="0.25">
      <c r="A23" s="14" t="s">
        <v>29</v>
      </c>
      <c r="B23" s="34"/>
      <c r="C23" s="16"/>
      <c r="D23" s="17">
        <f>[1]Monthly!CJ20</f>
        <v>2385</v>
      </c>
      <c r="E23" s="17">
        <f>[1]Fiscal!I20</f>
        <v>6985</v>
      </c>
      <c r="F23" s="17">
        <f>[1]Monthly!BX20</f>
        <v>2354</v>
      </c>
      <c r="G23" s="19">
        <f t="shared" ref="G23:G40" si="1">(+D23-F23)/F23</f>
        <v>1.3169073916737469E-2</v>
      </c>
    </row>
    <row r="24" spans="1:7" x14ac:dyDescent="0.25">
      <c r="A24" s="14" t="s">
        <v>30</v>
      </c>
      <c r="B24" s="15"/>
      <c r="C24" s="16"/>
      <c r="D24" s="17">
        <f>[1]Monthly!CJ21</f>
        <v>50</v>
      </c>
      <c r="E24" s="17">
        <f>[1]Fiscal!I21</f>
        <v>102</v>
      </c>
      <c r="F24" s="17">
        <f>[1]Monthly!BX21</f>
        <v>80</v>
      </c>
      <c r="G24" s="19">
        <f t="shared" si="1"/>
        <v>-0.375</v>
      </c>
    </row>
    <row r="25" spans="1:7" x14ac:dyDescent="0.25">
      <c r="A25" s="21" t="s">
        <v>31</v>
      </c>
      <c r="B25" s="35"/>
      <c r="C25" s="36"/>
      <c r="D25" s="17">
        <f>[1]Monthly!CJ22</f>
        <v>7</v>
      </c>
      <c r="E25" s="17">
        <f>[1]Fiscal!I22</f>
        <v>19</v>
      </c>
      <c r="F25" s="17">
        <f>[1]Monthly!BX22</f>
        <v>21</v>
      </c>
      <c r="G25" s="19">
        <f t="shared" si="1"/>
        <v>-0.66666666666666663</v>
      </c>
    </row>
    <row r="26" spans="1:7" x14ac:dyDescent="0.25">
      <c r="A26" s="14" t="s">
        <v>32</v>
      </c>
      <c r="B26" s="15"/>
      <c r="C26" s="16"/>
      <c r="D26" s="17">
        <f>[1]Monthly!CJ23</f>
        <v>53</v>
      </c>
      <c r="E26" s="17">
        <f>[1]Fiscal!I23</f>
        <v>93</v>
      </c>
      <c r="F26" s="17">
        <f>[1]Monthly!BX23</f>
        <v>53</v>
      </c>
      <c r="G26" s="19">
        <f t="shared" si="1"/>
        <v>0</v>
      </c>
    </row>
    <row r="27" spans="1:7" x14ac:dyDescent="0.25">
      <c r="A27" s="14" t="s">
        <v>33</v>
      </c>
      <c r="B27" s="15"/>
      <c r="C27" s="16"/>
      <c r="D27" s="17">
        <f>[1]Monthly!CJ24</f>
        <v>94</v>
      </c>
      <c r="E27" s="17">
        <f>[1]Fiscal!I24</f>
        <v>94</v>
      </c>
      <c r="F27" s="17">
        <f>[1]Monthly!BX24</f>
        <v>100</v>
      </c>
      <c r="G27" s="19">
        <f t="shared" si="1"/>
        <v>-0.06</v>
      </c>
    </row>
    <row r="28" spans="1:7" x14ac:dyDescent="0.25">
      <c r="A28" s="14" t="s">
        <v>34</v>
      </c>
      <c r="B28" s="37"/>
      <c r="C28" s="38"/>
      <c r="D28" s="17">
        <f>[1]Monthly!CJ25</f>
        <v>25</v>
      </c>
      <c r="E28" s="17">
        <f>[1]Fiscal!I25</f>
        <v>27</v>
      </c>
      <c r="F28" s="17">
        <f>[1]Monthly!BX25</f>
        <v>3</v>
      </c>
      <c r="G28" s="19">
        <f t="shared" si="1"/>
        <v>7.333333333333333</v>
      </c>
    </row>
    <row r="29" spans="1:7" x14ac:dyDescent="0.25">
      <c r="A29" s="14" t="s">
        <v>35</v>
      </c>
      <c r="B29" s="37"/>
      <c r="C29" s="38"/>
      <c r="D29" s="17">
        <f>[1]Monthly!CJ26</f>
        <v>907</v>
      </c>
      <c r="E29" s="17">
        <f>[1]Fiscal!I26</f>
        <v>1773</v>
      </c>
      <c r="F29" s="17">
        <f>[1]Monthly!BX26</f>
        <v>745</v>
      </c>
      <c r="G29" s="19">
        <f t="shared" si="1"/>
        <v>0.2174496644295302</v>
      </c>
    </row>
    <row r="30" spans="1:7" x14ac:dyDescent="0.25">
      <c r="A30" s="14" t="s">
        <v>36</v>
      </c>
      <c r="B30" s="15"/>
      <c r="C30" s="16"/>
      <c r="D30" s="17">
        <f>[1]Monthly!CJ27</f>
        <v>61</v>
      </c>
      <c r="E30" s="17">
        <f>[1]Fiscal!I27</f>
        <v>117</v>
      </c>
      <c r="F30" s="17">
        <f>[1]Monthly!BX27</f>
        <v>106</v>
      </c>
      <c r="G30" s="19">
        <f t="shared" si="1"/>
        <v>-0.42452830188679247</v>
      </c>
    </row>
    <row r="31" spans="1:7" x14ac:dyDescent="0.25">
      <c r="A31" s="14" t="s">
        <v>37</v>
      </c>
      <c r="B31" s="15"/>
      <c r="C31" s="16"/>
      <c r="D31" s="17">
        <f>[1]Monthly!CJ28</f>
        <v>27</v>
      </c>
      <c r="E31" s="17">
        <f>[1]Fiscal!I28</f>
        <v>57</v>
      </c>
      <c r="F31" s="17">
        <f>[1]Monthly!BX28</f>
        <v>140</v>
      </c>
      <c r="G31" s="19">
        <f t="shared" si="1"/>
        <v>-0.80714285714285716</v>
      </c>
    </row>
    <row r="32" spans="1:7" x14ac:dyDescent="0.25">
      <c r="A32" s="14" t="s">
        <v>38</v>
      </c>
      <c r="B32" s="15"/>
      <c r="C32" s="16"/>
      <c r="D32" s="17">
        <f>[1]Monthly!CJ29</f>
        <v>2</v>
      </c>
      <c r="E32" s="17">
        <f>[1]Fiscal!I29</f>
        <v>3</v>
      </c>
      <c r="F32" s="17">
        <f>[1]Monthly!BX29</f>
        <v>1</v>
      </c>
      <c r="G32" s="19">
        <f t="shared" si="1"/>
        <v>1</v>
      </c>
    </row>
    <row r="33" spans="1:7" x14ac:dyDescent="0.25">
      <c r="A33" s="14" t="s">
        <v>39</v>
      </c>
      <c r="B33" s="15"/>
      <c r="C33" s="16"/>
      <c r="D33" s="17">
        <f>[1]Monthly!CJ30</f>
        <v>52</v>
      </c>
      <c r="E33" s="17">
        <f>[1]Fiscal!I30</f>
        <v>113</v>
      </c>
      <c r="F33" s="17">
        <f>[1]Monthly!BX30</f>
        <v>139</v>
      </c>
      <c r="G33" s="19">
        <f t="shared" si="1"/>
        <v>-0.62589928057553956</v>
      </c>
    </row>
    <row r="34" spans="1:7" x14ac:dyDescent="0.25">
      <c r="A34" s="21" t="s">
        <v>40</v>
      </c>
      <c r="B34" s="35"/>
      <c r="C34" s="36"/>
      <c r="D34" s="17">
        <f>[1]Monthly!CJ31</f>
        <v>386</v>
      </c>
      <c r="E34" s="17">
        <f>[1]Fiscal!I31</f>
        <v>672</v>
      </c>
      <c r="F34" s="17">
        <f>[1]Monthly!BX31</f>
        <v>0</v>
      </c>
      <c r="G34" s="19"/>
    </row>
    <row r="35" spans="1:7" x14ac:dyDescent="0.25">
      <c r="A35" s="14" t="s">
        <v>41</v>
      </c>
      <c r="B35" s="15"/>
      <c r="C35" s="16"/>
      <c r="D35" s="17">
        <f>[1]Monthly!CJ32</f>
        <v>1532</v>
      </c>
      <c r="E35" s="17">
        <f>[1]Fiscal!I32</f>
        <v>3202</v>
      </c>
      <c r="F35" s="17">
        <f>[1]Monthly!BX32</f>
        <v>1150</v>
      </c>
      <c r="G35" s="19">
        <f t="shared" si="1"/>
        <v>0.33217391304347826</v>
      </c>
    </row>
    <row r="36" spans="1:7" x14ac:dyDescent="0.25">
      <c r="A36" s="14" t="s">
        <v>42</v>
      </c>
      <c r="B36" s="15"/>
      <c r="C36" s="16"/>
      <c r="D36" s="17">
        <f>[1]Monthly!CJ33</f>
        <v>41</v>
      </c>
      <c r="E36" s="17">
        <f>[1]Fiscal!I33</f>
        <v>102</v>
      </c>
      <c r="F36" s="17">
        <f>[1]Monthly!BX33</f>
        <v>238</v>
      </c>
      <c r="G36" s="19">
        <f t="shared" si="1"/>
        <v>-0.82773109243697474</v>
      </c>
    </row>
    <row r="37" spans="1:7" x14ac:dyDescent="0.25">
      <c r="A37" s="14" t="s">
        <v>43</v>
      </c>
      <c r="B37" s="15"/>
      <c r="C37" s="16"/>
      <c r="D37" s="17">
        <f>[1]Monthly!CJ34</f>
        <v>36</v>
      </c>
      <c r="E37" s="17">
        <f>[1]Fiscal!I34</f>
        <v>81</v>
      </c>
      <c r="F37" s="17">
        <f>[1]Monthly!BX34</f>
        <v>31</v>
      </c>
      <c r="G37" s="19">
        <f t="shared" si="1"/>
        <v>0.16129032258064516</v>
      </c>
    </row>
    <row r="38" spans="1:7" x14ac:dyDescent="0.25">
      <c r="A38" s="14" t="s">
        <v>44</v>
      </c>
      <c r="B38" s="15"/>
      <c r="C38" s="16"/>
      <c r="D38" s="17">
        <f>[1]Monthly!CJ35</f>
        <v>48</v>
      </c>
      <c r="E38" s="17">
        <f>[1]Fiscal!I35</f>
        <v>125</v>
      </c>
      <c r="F38" s="17">
        <f>[1]Monthly!BX35</f>
        <v>135</v>
      </c>
      <c r="G38" s="19">
        <f t="shared" si="1"/>
        <v>-0.64444444444444449</v>
      </c>
    </row>
    <row r="39" spans="1:7" x14ac:dyDescent="0.25">
      <c r="A39" s="21"/>
      <c r="B39" s="22"/>
      <c r="C39" s="22" t="s">
        <v>26</v>
      </c>
      <c r="D39" s="24">
        <f>SUM(D23:D38)</f>
        <v>5706</v>
      </c>
      <c r="E39" s="24">
        <f>SUM(E23:E38)</f>
        <v>13565</v>
      </c>
      <c r="F39" s="24">
        <f>SUM(F23:F38)</f>
        <v>5296</v>
      </c>
      <c r="G39" s="19">
        <f t="shared" si="1"/>
        <v>7.7416918429003015E-2</v>
      </c>
    </row>
    <row r="40" spans="1:7" x14ac:dyDescent="0.25">
      <c r="A40" s="39"/>
      <c r="B40" s="40"/>
      <c r="C40" s="40" t="s">
        <v>45</v>
      </c>
      <c r="D40" s="24">
        <f>SUM(D39,D19)</f>
        <v>65383</v>
      </c>
      <c r="E40" s="24">
        <f>SUM(E39,E19)</f>
        <v>132090</v>
      </c>
      <c r="F40" s="25">
        <f>SUM(F39,F19)</f>
        <v>68222</v>
      </c>
      <c r="G40" s="19">
        <f t="shared" si="1"/>
        <v>-4.1614142065609337E-2</v>
      </c>
    </row>
    <row r="41" spans="1:7" x14ac:dyDescent="0.25">
      <c r="A41" s="41"/>
      <c r="B41" s="41"/>
      <c r="C41" s="41"/>
      <c r="D41" s="41"/>
      <c r="E41" s="41"/>
      <c r="F41" s="42"/>
      <c r="G41" s="41"/>
    </row>
    <row r="42" spans="1:7" x14ac:dyDescent="0.25">
      <c r="A42" s="4"/>
      <c r="B42" s="4"/>
      <c r="C42" s="11"/>
      <c r="D42" s="8" t="s">
        <v>4</v>
      </c>
      <c r="E42" s="8" t="s">
        <v>5</v>
      </c>
      <c r="F42" s="9" t="s">
        <v>6</v>
      </c>
      <c r="G42" s="10" t="s">
        <v>7</v>
      </c>
    </row>
    <row r="43" spans="1:7" x14ac:dyDescent="0.25">
      <c r="A43" s="2" t="s">
        <v>46</v>
      </c>
      <c r="B43" s="4"/>
      <c r="C43" s="11"/>
      <c r="D43" s="8" t="s">
        <v>8</v>
      </c>
      <c r="E43" s="8" t="s">
        <v>9</v>
      </c>
      <c r="F43" s="9" t="s">
        <v>10</v>
      </c>
      <c r="G43" s="8" t="s">
        <v>11</v>
      </c>
    </row>
    <row r="44" spans="1:7" x14ac:dyDescent="0.25">
      <c r="A44" s="14" t="s">
        <v>47</v>
      </c>
      <c r="B44" s="15"/>
      <c r="C44" s="16"/>
      <c r="D44" s="43">
        <f>[1]Monthly!CJ41</f>
        <v>5877</v>
      </c>
      <c r="E44" s="17">
        <f>[1]Fiscal!I41</f>
        <v>11210</v>
      </c>
      <c r="F44" s="17">
        <f>[1]Monthly!BX41</f>
        <v>5353</v>
      </c>
      <c r="G44" s="19">
        <f t="shared" ref="G44:G52" si="2">(+D44-F44)/F44</f>
        <v>9.7889034186437518E-2</v>
      </c>
    </row>
    <row r="45" spans="1:7" x14ac:dyDescent="0.25">
      <c r="A45" s="14" t="s">
        <v>48</v>
      </c>
      <c r="B45" s="15"/>
      <c r="C45" s="16"/>
      <c r="D45" s="43">
        <f>[1]Monthly!CJ42</f>
        <v>319</v>
      </c>
      <c r="E45" s="17">
        <f>[1]Fiscal!I42</f>
        <v>579</v>
      </c>
      <c r="F45" s="17">
        <f>[1]Monthly!BX42</f>
        <v>46</v>
      </c>
      <c r="G45" s="19">
        <f t="shared" si="2"/>
        <v>5.9347826086956523</v>
      </c>
    </row>
    <row r="46" spans="1:7" x14ac:dyDescent="0.25">
      <c r="A46" s="14" t="s">
        <v>49</v>
      </c>
      <c r="B46" s="15"/>
      <c r="C46" s="16"/>
      <c r="D46" s="43">
        <f>[1]Monthly!CJ43</f>
        <v>248</v>
      </c>
      <c r="E46" s="17">
        <f>[1]Fiscal!I43</f>
        <v>385</v>
      </c>
      <c r="F46" s="17">
        <f>[1]Monthly!BX43</f>
        <v>143</v>
      </c>
      <c r="G46" s="19">
        <f t="shared" si="2"/>
        <v>0.73426573426573427</v>
      </c>
    </row>
    <row r="47" spans="1:7" x14ac:dyDescent="0.25">
      <c r="A47" s="14" t="s">
        <v>50</v>
      </c>
      <c r="B47" s="15"/>
      <c r="C47" s="16"/>
      <c r="D47" s="43">
        <f>[1]Monthly!CJ44</f>
        <v>283</v>
      </c>
      <c r="E47" s="17">
        <f>[1]Fiscal!I44</f>
        <v>491</v>
      </c>
      <c r="F47" s="17">
        <f>[1]Monthly!BX44</f>
        <v>141</v>
      </c>
      <c r="G47" s="19">
        <f t="shared" si="2"/>
        <v>1.0070921985815602</v>
      </c>
    </row>
    <row r="48" spans="1:7" x14ac:dyDescent="0.25">
      <c r="A48" s="14" t="s">
        <v>51</v>
      </c>
      <c r="B48" s="15"/>
      <c r="C48" s="16"/>
      <c r="D48" s="43">
        <f>[1]Monthly!CJ45</f>
        <v>9</v>
      </c>
      <c r="E48" s="17">
        <f>[1]Fiscal!I45</f>
        <v>27</v>
      </c>
      <c r="F48" s="17">
        <f>[1]Monthly!BX45</f>
        <v>4</v>
      </c>
      <c r="G48" s="19">
        <f t="shared" si="2"/>
        <v>1.25</v>
      </c>
    </row>
    <row r="49" spans="1:7" x14ac:dyDescent="0.25">
      <c r="A49" s="14" t="s">
        <v>52</v>
      </c>
      <c r="B49" s="15"/>
      <c r="C49" s="16"/>
      <c r="D49" s="43">
        <f>[1]Monthly!CJ46</f>
        <v>462</v>
      </c>
      <c r="E49" s="17">
        <f>[1]Fiscal!I46</f>
        <v>904</v>
      </c>
      <c r="F49" s="17">
        <f>[1]Monthly!BX46</f>
        <v>44</v>
      </c>
      <c r="G49" s="19">
        <f t="shared" si="2"/>
        <v>9.5</v>
      </c>
    </row>
    <row r="50" spans="1:7" x14ac:dyDescent="0.25">
      <c r="A50" s="14" t="s">
        <v>53</v>
      </c>
      <c r="B50" s="15"/>
      <c r="C50" s="16"/>
      <c r="D50" s="43">
        <f>[1]Monthly!CJ47</f>
        <v>102</v>
      </c>
      <c r="E50" s="17">
        <f>[1]Fiscal!I47</f>
        <v>218</v>
      </c>
      <c r="F50" s="17">
        <f>[1]Monthly!BX47</f>
        <v>61</v>
      </c>
      <c r="G50" s="19">
        <f t="shared" si="2"/>
        <v>0.67213114754098358</v>
      </c>
    </row>
    <row r="51" spans="1:7" x14ac:dyDescent="0.25">
      <c r="A51" s="14" t="s">
        <v>54</v>
      </c>
      <c r="B51" s="15"/>
      <c r="C51" s="16"/>
      <c r="D51" s="43">
        <f>[1]Monthly!CJ48</f>
        <v>0</v>
      </c>
      <c r="E51" s="17">
        <f>[1]Fiscal!I48</f>
        <v>0</v>
      </c>
      <c r="F51" s="17">
        <f>[1]Monthly!BX48</f>
        <v>0</v>
      </c>
      <c r="G51" s="19"/>
    </row>
    <row r="52" spans="1:7" x14ac:dyDescent="0.25">
      <c r="A52" s="39"/>
      <c r="B52" s="44"/>
      <c r="C52" s="45" t="s">
        <v>26</v>
      </c>
      <c r="D52" s="24">
        <f>SUM(D44:D51)</f>
        <v>7300</v>
      </c>
      <c r="E52" s="24">
        <f>SUM(E44:E51)</f>
        <v>13814</v>
      </c>
      <c r="F52" s="24">
        <f>SUM(F44:F51)</f>
        <v>5792</v>
      </c>
      <c r="G52" s="19">
        <f t="shared" si="2"/>
        <v>0.26035911602209943</v>
      </c>
    </row>
    <row r="53" spans="1:7" x14ac:dyDescent="0.25">
      <c r="A53" s="4"/>
      <c r="B53" s="4"/>
      <c r="C53" s="11"/>
      <c r="D53" s="32"/>
      <c r="E53" s="32"/>
      <c r="F53" s="32"/>
      <c r="G53" s="46"/>
    </row>
    <row r="54" spans="1:7" x14ac:dyDescent="0.25">
      <c r="A54" s="2" t="s">
        <v>55</v>
      </c>
      <c r="B54" s="4"/>
      <c r="C54" s="11"/>
      <c r="D54" s="8"/>
      <c r="E54" s="8"/>
      <c r="F54" s="9"/>
      <c r="G54" s="8"/>
    </row>
    <row r="55" spans="1:7" x14ac:dyDescent="0.25">
      <c r="A55" s="14" t="s">
        <v>47</v>
      </c>
      <c r="B55" s="15"/>
      <c r="C55" s="16"/>
      <c r="D55" s="17">
        <f>[1]Monthly!CJ50</f>
        <v>7931</v>
      </c>
      <c r="E55" s="17">
        <f>[1]Fiscal!I50</f>
        <v>15161</v>
      </c>
      <c r="F55" s="17">
        <f>[1]Monthly!BX50</f>
        <v>5601</v>
      </c>
      <c r="G55" s="19">
        <f t="shared" ref="G55:G63" si="3">(+D55-F55)/F55</f>
        <v>0.41599714336725585</v>
      </c>
    </row>
    <row r="56" spans="1:7" x14ac:dyDescent="0.25">
      <c r="A56" s="14" t="s">
        <v>48</v>
      </c>
      <c r="B56" s="15"/>
      <c r="C56" s="16"/>
      <c r="D56" s="17">
        <f>[1]Monthly!CJ51</f>
        <v>86</v>
      </c>
      <c r="E56" s="17">
        <f>[1]Fiscal!I51</f>
        <v>170</v>
      </c>
      <c r="F56" s="17">
        <f>[1]Monthly!BX51</f>
        <v>68</v>
      </c>
      <c r="G56" s="19">
        <f t="shared" si="3"/>
        <v>0.26470588235294118</v>
      </c>
    </row>
    <row r="57" spans="1:7" x14ac:dyDescent="0.25">
      <c r="A57" s="14" t="s">
        <v>49</v>
      </c>
      <c r="B57" s="15"/>
      <c r="C57" s="16"/>
      <c r="D57" s="17">
        <f>[1]Monthly!CJ52</f>
        <v>270</v>
      </c>
      <c r="E57" s="17">
        <f>[1]Fiscal!I52</f>
        <v>315</v>
      </c>
      <c r="F57" s="17">
        <f>[1]Monthly!BX52</f>
        <v>52</v>
      </c>
      <c r="G57" s="19">
        <f t="shared" si="3"/>
        <v>4.1923076923076925</v>
      </c>
    </row>
    <row r="58" spans="1:7" x14ac:dyDescent="0.25">
      <c r="A58" s="14" t="s">
        <v>50</v>
      </c>
      <c r="B58" s="15"/>
      <c r="C58" s="16"/>
      <c r="D58" s="17">
        <f>[1]Monthly!CJ53</f>
        <v>223</v>
      </c>
      <c r="E58" s="17">
        <f>[1]Fiscal!I53</f>
        <v>379</v>
      </c>
      <c r="F58" s="17">
        <f>[1]Monthly!BX53</f>
        <v>85</v>
      </c>
      <c r="G58" s="19">
        <f t="shared" si="3"/>
        <v>1.6235294117647059</v>
      </c>
    </row>
    <row r="59" spans="1:7" x14ac:dyDescent="0.25">
      <c r="A59" s="14" t="s">
        <v>51</v>
      </c>
      <c r="B59" s="15"/>
      <c r="C59" s="16"/>
      <c r="D59" s="17">
        <f>[1]Monthly!CJ54</f>
        <v>119</v>
      </c>
      <c r="E59" s="17">
        <f>[1]Fiscal!I54</f>
        <v>225</v>
      </c>
      <c r="F59" s="17">
        <f>[1]Monthly!BX54</f>
        <v>2</v>
      </c>
      <c r="G59" s="19">
        <f t="shared" si="3"/>
        <v>58.5</v>
      </c>
    </row>
    <row r="60" spans="1:7" x14ac:dyDescent="0.25">
      <c r="A60" s="14" t="s">
        <v>52</v>
      </c>
      <c r="B60" s="15"/>
      <c r="C60" s="16"/>
      <c r="D60" s="17">
        <f>[1]Monthly!CJ55</f>
        <v>135</v>
      </c>
      <c r="E60" s="17">
        <f>[1]Fiscal!I55</f>
        <v>226</v>
      </c>
      <c r="F60" s="17">
        <f>[1]Monthly!BX55</f>
        <v>87</v>
      </c>
      <c r="G60" s="19">
        <f t="shared" si="3"/>
        <v>0.55172413793103448</v>
      </c>
    </row>
    <row r="61" spans="1:7" x14ac:dyDescent="0.25">
      <c r="A61" s="14" t="s">
        <v>53</v>
      </c>
      <c r="B61" s="15"/>
      <c r="C61" s="16"/>
      <c r="D61" s="17">
        <f>[1]Monthly!CJ56</f>
        <v>152</v>
      </c>
      <c r="E61" s="17">
        <f>[1]Fiscal!I56</f>
        <v>291</v>
      </c>
      <c r="F61" s="17">
        <f>[1]Monthly!BX56</f>
        <v>27</v>
      </c>
      <c r="G61" s="19">
        <f t="shared" si="3"/>
        <v>4.6296296296296298</v>
      </c>
    </row>
    <row r="62" spans="1:7" x14ac:dyDescent="0.25">
      <c r="A62" s="14" t="s">
        <v>54</v>
      </c>
      <c r="B62" s="15"/>
      <c r="C62" s="16"/>
      <c r="D62" s="17">
        <f>[1]Monthly!CJ57</f>
        <v>0</v>
      </c>
      <c r="E62" s="17">
        <f>[1]Fiscal!I57</f>
        <v>0</v>
      </c>
      <c r="F62" s="17">
        <f>[1]Monthly!BX57</f>
        <v>0</v>
      </c>
      <c r="G62" s="19"/>
    </row>
    <row r="63" spans="1:7" x14ac:dyDescent="0.25">
      <c r="A63" s="39"/>
      <c r="B63" s="44"/>
      <c r="C63" s="45" t="s">
        <v>26</v>
      </c>
      <c r="D63" s="24">
        <f>SUM(D55:D62)</f>
        <v>8916</v>
      </c>
      <c r="E63" s="24">
        <f>SUM(E55:E62)</f>
        <v>16767</v>
      </c>
      <c r="F63" s="24">
        <f>SUM(F55:F62)</f>
        <v>5922</v>
      </c>
      <c r="G63" s="19">
        <f t="shared" si="3"/>
        <v>0.50557244174265448</v>
      </c>
    </row>
    <row r="64" spans="1:7" x14ac:dyDescent="0.25">
      <c r="A64" s="4"/>
      <c r="B64" s="4"/>
      <c r="C64" s="11"/>
      <c r="D64" s="32"/>
      <c r="E64" s="32"/>
      <c r="F64" s="32"/>
      <c r="G64" s="12"/>
    </row>
    <row r="65" spans="1:7" x14ac:dyDescent="0.25">
      <c r="A65" s="47" t="s">
        <v>56</v>
      </c>
      <c r="B65" s="15"/>
      <c r="C65" s="16"/>
      <c r="D65" s="17">
        <f>[1]Monthly!CJ58</f>
        <v>9493</v>
      </c>
      <c r="E65" s="17">
        <f>[1]Fiscal!I58</f>
        <v>18652</v>
      </c>
      <c r="F65" s="17">
        <f>[1]Monthly!BX58</f>
        <v>9952</v>
      </c>
      <c r="G65" s="19">
        <f>(+D65-F65)/F65</f>
        <v>-4.6121382636655946E-2</v>
      </c>
    </row>
    <row r="66" spans="1:7" x14ac:dyDescent="0.25">
      <c r="A66" s="2"/>
      <c r="B66" s="4"/>
      <c r="C66" s="11"/>
      <c r="D66" s="32"/>
      <c r="E66" s="32"/>
      <c r="F66" s="32"/>
      <c r="G66" s="46"/>
    </row>
    <row r="67" spans="1:7" x14ac:dyDescent="0.25">
      <c r="A67" s="2" t="s">
        <v>57</v>
      </c>
      <c r="B67" s="4"/>
      <c r="C67" s="11"/>
      <c r="D67" s="32"/>
      <c r="E67" s="48"/>
      <c r="F67" s="32"/>
      <c r="G67" s="46"/>
    </row>
    <row r="68" spans="1:7" x14ac:dyDescent="0.25">
      <c r="A68" s="47" t="s">
        <v>58</v>
      </c>
      <c r="B68" s="15"/>
      <c r="C68" s="16"/>
      <c r="D68" s="43">
        <f>[1]Monthly!CJ61</f>
        <v>8</v>
      </c>
      <c r="E68" s="43">
        <f>[1]Fiscal!I61</f>
        <v>25</v>
      </c>
      <c r="F68" s="17">
        <f>[1]Monthly!BX61</f>
        <v>7</v>
      </c>
      <c r="G68" s="19">
        <f t="shared" ref="G68:G77" si="4">(+D68-F68)/F68</f>
        <v>0.14285714285714285</v>
      </c>
    </row>
    <row r="69" spans="1:7" x14ac:dyDescent="0.25">
      <c r="A69" s="49" t="s">
        <v>59</v>
      </c>
      <c r="B69" s="50"/>
      <c r="C69" s="51"/>
      <c r="D69" s="43">
        <f>[1]Monthly!CJ62</f>
        <v>43</v>
      </c>
      <c r="E69" s="43">
        <f>[1]Fiscal!I62</f>
        <v>97</v>
      </c>
      <c r="F69" s="17">
        <f>[1]Monthly!BX62</f>
        <v>28</v>
      </c>
      <c r="G69" s="19">
        <f t="shared" si="4"/>
        <v>0.5357142857142857</v>
      </c>
    </row>
    <row r="70" spans="1:7" x14ac:dyDescent="0.25">
      <c r="A70" s="49" t="s">
        <v>60</v>
      </c>
      <c r="B70" s="50"/>
      <c r="C70" s="51"/>
      <c r="D70" s="43">
        <f>[1]Monthly!CJ63</f>
        <v>0</v>
      </c>
      <c r="E70" s="43">
        <f>[1]Fiscal!I63</f>
        <v>0</v>
      </c>
      <c r="F70" s="17">
        <f>[1]Monthly!BX63</f>
        <v>0</v>
      </c>
      <c r="G70" s="19"/>
    </row>
    <row r="71" spans="1:7" x14ac:dyDescent="0.25">
      <c r="A71" s="39" t="s">
        <v>61</v>
      </c>
      <c r="B71" s="50"/>
      <c r="C71" s="51"/>
      <c r="D71" s="43">
        <f>[1]Monthly!CJ64</f>
        <v>0</v>
      </c>
      <c r="E71" s="43">
        <f>[1]Fiscal!I64</f>
        <v>1</v>
      </c>
      <c r="F71" s="17">
        <f>[1]Monthly!BX64</f>
        <v>0</v>
      </c>
      <c r="G71" s="19"/>
    </row>
    <row r="72" spans="1:7" x14ac:dyDescent="0.25">
      <c r="A72" s="21"/>
      <c r="B72" s="52"/>
      <c r="C72" s="53" t="s">
        <v>26</v>
      </c>
      <c r="D72" s="24">
        <f>SUM(D68:D71)</f>
        <v>51</v>
      </c>
      <c r="E72" s="24">
        <f>SUM(E68:E71)</f>
        <v>123</v>
      </c>
      <c r="F72" s="24">
        <f>SUM(F68:F71)</f>
        <v>35</v>
      </c>
      <c r="G72" s="19">
        <f t="shared" si="4"/>
        <v>0.45714285714285713</v>
      </c>
    </row>
    <row r="73" spans="1:7" x14ac:dyDescent="0.25">
      <c r="A73" s="47" t="s">
        <v>62</v>
      </c>
      <c r="B73" s="37"/>
      <c r="C73" s="16"/>
      <c r="D73" s="43">
        <f>[1]Monthly!CJ65</f>
        <v>15</v>
      </c>
      <c r="E73" s="43">
        <f>[1]Fiscal!I66</f>
        <v>78</v>
      </c>
      <c r="F73" s="17">
        <f>[1]Monthly!BX65</f>
        <v>15</v>
      </c>
      <c r="G73" s="19">
        <f t="shared" si="4"/>
        <v>0</v>
      </c>
    </row>
    <row r="74" spans="1:7" x14ac:dyDescent="0.25">
      <c r="A74" s="49" t="s">
        <v>59</v>
      </c>
      <c r="B74" s="44"/>
      <c r="C74" s="51"/>
      <c r="D74" s="43">
        <f>[1]Monthly!CJ66</f>
        <v>43</v>
      </c>
      <c r="E74" s="43">
        <f>[1]Fiscal!I67</f>
        <v>6</v>
      </c>
      <c r="F74" s="17">
        <f>[1]Monthly!BX66</f>
        <v>59</v>
      </c>
      <c r="G74" s="19">
        <f t="shared" si="4"/>
        <v>-0.2711864406779661</v>
      </c>
    </row>
    <row r="75" spans="1:7" x14ac:dyDescent="0.25">
      <c r="A75" s="49" t="s">
        <v>60</v>
      </c>
      <c r="B75" s="50"/>
      <c r="C75" s="51"/>
      <c r="D75" s="43">
        <f>[1]Monthly!CJ67</f>
        <v>3</v>
      </c>
      <c r="E75" s="43">
        <f>[1]Fiscal!I68</f>
        <v>3</v>
      </c>
      <c r="F75" s="17">
        <f>[1]Monthly!BX67</f>
        <v>1</v>
      </c>
      <c r="G75" s="19">
        <f t="shared" si="4"/>
        <v>2</v>
      </c>
    </row>
    <row r="76" spans="1:7" x14ac:dyDescent="0.25">
      <c r="A76" s="49" t="s">
        <v>61</v>
      </c>
      <c r="B76" s="50"/>
      <c r="C76" s="51"/>
      <c r="D76" s="43">
        <f>[1]Monthly!CJ68</f>
        <v>2</v>
      </c>
      <c r="E76" s="43">
        <f>[1]Fiscal!I69</f>
        <v>0</v>
      </c>
      <c r="F76" s="17">
        <f>[1]Monthly!BX68</f>
        <v>0</v>
      </c>
      <c r="G76" s="19"/>
    </row>
    <row r="77" spans="1:7" x14ac:dyDescent="0.25">
      <c r="A77" s="39"/>
      <c r="B77" s="50"/>
      <c r="C77" s="45" t="s">
        <v>26</v>
      </c>
      <c r="D77" s="24">
        <f>SUM(D73:D76)</f>
        <v>63</v>
      </c>
      <c r="E77" s="24">
        <f>SUM(E73:E76)</f>
        <v>87</v>
      </c>
      <c r="F77" s="24">
        <f>SUM(F73:F76)</f>
        <v>75</v>
      </c>
      <c r="G77" s="19">
        <f t="shared" si="4"/>
        <v>-0.16</v>
      </c>
    </row>
    <row r="78" spans="1:7" x14ac:dyDescent="0.25">
      <c r="A78" s="4"/>
      <c r="B78" s="4"/>
      <c r="C78" s="11"/>
      <c r="D78" s="32"/>
      <c r="E78" s="32"/>
      <c r="F78" s="32"/>
      <c r="G78" s="12"/>
    </row>
    <row r="79" spans="1:7" x14ac:dyDescent="0.25">
      <c r="A79" s="2" t="s">
        <v>63</v>
      </c>
      <c r="B79" s="4"/>
      <c r="C79" s="11"/>
      <c r="D79" s="32"/>
      <c r="E79" s="48"/>
      <c r="F79" s="32"/>
      <c r="G79" s="12"/>
    </row>
    <row r="80" spans="1:7" x14ac:dyDescent="0.25">
      <c r="A80" s="14" t="s">
        <v>64</v>
      </c>
      <c r="B80" s="15"/>
      <c r="C80" s="16"/>
      <c r="D80" s="17">
        <f>[1]Monthly!CJ71</f>
        <v>643</v>
      </c>
      <c r="E80" s="43">
        <f>[1]Fiscal!I71</f>
        <v>1606</v>
      </c>
      <c r="F80" s="17">
        <f>[1]Monthly!BX71</f>
        <v>77</v>
      </c>
      <c r="G80" s="19">
        <f t="shared" ref="G80:G93" si="5">(+D80-F80)/F80</f>
        <v>7.3506493506493502</v>
      </c>
    </row>
    <row r="81" spans="1:7" x14ac:dyDescent="0.25">
      <c r="A81" s="39" t="s">
        <v>65</v>
      </c>
      <c r="B81" s="44"/>
      <c r="C81" s="51"/>
      <c r="D81" s="17">
        <f>[1]Monthly!CJ72</f>
        <v>1074</v>
      </c>
      <c r="E81" s="43">
        <f>[1]Fiscal!I72</f>
        <v>1668</v>
      </c>
      <c r="F81" s="17">
        <f>[1]Monthly!BX72</f>
        <v>1066</v>
      </c>
      <c r="G81" s="19">
        <f t="shared" si="5"/>
        <v>7.5046904315196998E-3</v>
      </c>
    </row>
    <row r="82" spans="1:7" x14ac:dyDescent="0.25">
      <c r="A82" s="39" t="s">
        <v>66</v>
      </c>
      <c r="B82" s="44"/>
      <c r="C82" s="51"/>
      <c r="D82" s="17">
        <f>[1]Monthly!CJ73</f>
        <v>0</v>
      </c>
      <c r="E82" s="43">
        <f>[1]Fiscal!I73</f>
        <v>0</v>
      </c>
      <c r="F82" s="17">
        <f>[1]Monthly!BX73</f>
        <v>0</v>
      </c>
      <c r="G82" s="19"/>
    </row>
    <row r="83" spans="1:7" x14ac:dyDescent="0.25">
      <c r="A83" s="39" t="s">
        <v>67</v>
      </c>
      <c r="B83" s="44"/>
      <c r="C83" s="51"/>
      <c r="D83" s="17">
        <f>[1]Monthly!CJ74</f>
        <v>78</v>
      </c>
      <c r="E83" s="43">
        <f>[1]Fiscal!I74</f>
        <v>87</v>
      </c>
      <c r="F83" s="17">
        <f>[1]Monthly!BX74</f>
        <v>88</v>
      </c>
      <c r="G83" s="19">
        <f t="shared" si="5"/>
        <v>-0.11363636363636363</v>
      </c>
    </row>
    <row r="84" spans="1:7" x14ac:dyDescent="0.25">
      <c r="A84" s="39" t="s">
        <v>68</v>
      </c>
      <c r="B84" s="44"/>
      <c r="C84" s="51"/>
      <c r="D84" s="17">
        <f>[1]Monthly!CJ75</f>
        <v>85990</v>
      </c>
      <c r="E84" s="43">
        <f>[1]Fiscal!I75</f>
        <v>85990</v>
      </c>
      <c r="F84" s="17">
        <f>[1]Monthly!BX75</f>
        <v>0</v>
      </c>
      <c r="G84" s="19"/>
    </row>
    <row r="85" spans="1:7" x14ac:dyDescent="0.25">
      <c r="A85" s="39" t="s">
        <v>69</v>
      </c>
      <c r="B85" s="44"/>
      <c r="C85" s="51"/>
      <c r="D85" s="17">
        <f>[1]Monthly!CJ76</f>
        <v>0</v>
      </c>
      <c r="E85" s="43">
        <f>[1]Fiscal!I76</f>
        <v>88512</v>
      </c>
      <c r="F85" s="17">
        <f>[1]Monthly!BX76</f>
        <v>11824</v>
      </c>
      <c r="G85" s="19">
        <f t="shared" si="5"/>
        <v>-1</v>
      </c>
    </row>
    <row r="86" spans="1:7" x14ac:dyDescent="0.25">
      <c r="A86" s="39" t="s">
        <v>70</v>
      </c>
      <c r="B86" s="44"/>
      <c r="C86" s="51"/>
      <c r="D86" s="17">
        <f>[1]Monthly!CJ77</f>
        <v>2</v>
      </c>
      <c r="E86" s="43">
        <f>[1]Fiscal!I77</f>
        <v>6</v>
      </c>
      <c r="F86" s="17">
        <f>[1]Monthly!BX77</f>
        <v>0</v>
      </c>
      <c r="G86" s="19"/>
    </row>
    <row r="87" spans="1:7" x14ac:dyDescent="0.25">
      <c r="A87" s="39" t="s">
        <v>71</v>
      </c>
      <c r="B87" s="44"/>
      <c r="C87" s="51"/>
      <c r="D87" s="17">
        <f>[1]Monthly!CJ78</f>
        <v>3</v>
      </c>
      <c r="E87" s="43">
        <f>[1]Fiscal!I78</f>
        <v>3</v>
      </c>
      <c r="F87" s="17">
        <f>[1]Monthly!BX78</f>
        <v>0</v>
      </c>
      <c r="G87" s="19"/>
    </row>
    <row r="88" spans="1:7" x14ac:dyDescent="0.25">
      <c r="A88" s="39" t="s">
        <v>72</v>
      </c>
      <c r="B88" s="44"/>
      <c r="C88" s="51"/>
      <c r="D88" s="17">
        <f>[1]Monthly!CJ79</f>
        <v>27</v>
      </c>
      <c r="E88" s="43">
        <f>[1]Fiscal!I79</f>
        <v>48</v>
      </c>
      <c r="F88" s="17">
        <f>[1]Monthly!BX79</f>
        <v>6</v>
      </c>
      <c r="G88" s="19">
        <f t="shared" si="5"/>
        <v>3.5</v>
      </c>
    </row>
    <row r="89" spans="1:7" x14ac:dyDescent="0.25">
      <c r="A89" s="39" t="s">
        <v>51</v>
      </c>
      <c r="B89" s="44"/>
      <c r="C89" s="51"/>
      <c r="D89" s="17">
        <f>[1]Monthly!CJ80</f>
        <v>0</v>
      </c>
      <c r="E89" s="43">
        <f>[1]Fiscal!I80</f>
        <v>0</v>
      </c>
      <c r="F89" s="17">
        <f>[1]Monthly!BX80</f>
        <v>1</v>
      </c>
      <c r="G89" s="19">
        <f t="shared" si="5"/>
        <v>-1</v>
      </c>
    </row>
    <row r="90" spans="1:7" x14ac:dyDescent="0.25">
      <c r="A90" s="39" t="s">
        <v>52</v>
      </c>
      <c r="B90" s="44"/>
      <c r="C90" s="51"/>
      <c r="D90" s="17">
        <f>[1]Monthly!CJ81</f>
        <v>30</v>
      </c>
      <c r="E90" s="43">
        <f>[1]Fiscal!I81</f>
        <v>53</v>
      </c>
      <c r="F90" s="17">
        <f>[1]Monthly!BX81</f>
        <v>14</v>
      </c>
      <c r="G90" s="19">
        <f t="shared" si="5"/>
        <v>1.1428571428571428</v>
      </c>
    </row>
    <row r="91" spans="1:7" x14ac:dyDescent="0.25">
      <c r="A91" s="39" t="s">
        <v>53</v>
      </c>
      <c r="B91" s="44"/>
      <c r="C91" s="51"/>
      <c r="D91" s="17">
        <f>[1]Monthly!CJ82</f>
        <v>35</v>
      </c>
      <c r="E91" s="43">
        <f>[1]Fiscal!I82</f>
        <v>52</v>
      </c>
      <c r="F91" s="17">
        <f>[1]Monthly!BX82</f>
        <v>25</v>
      </c>
      <c r="G91" s="19">
        <f t="shared" si="5"/>
        <v>0.4</v>
      </c>
    </row>
    <row r="92" spans="1:7" x14ac:dyDescent="0.25">
      <c r="A92" s="39" t="s">
        <v>54</v>
      </c>
      <c r="B92" s="44"/>
      <c r="C92" s="51"/>
      <c r="D92" s="17">
        <f>[1]Monthly!CJ83</f>
        <v>0</v>
      </c>
      <c r="E92" s="43">
        <f>[1]Fiscal!I83</f>
        <v>0</v>
      </c>
      <c r="F92" s="17">
        <f>[1]Monthly!BX83</f>
        <v>0</v>
      </c>
      <c r="G92" s="19"/>
    </row>
    <row r="93" spans="1:7" x14ac:dyDescent="0.25">
      <c r="A93" s="39"/>
      <c r="B93" s="40"/>
      <c r="C93" s="40" t="s">
        <v>26</v>
      </c>
      <c r="D93" s="24">
        <f>SUM(D80:D92)</f>
        <v>87882</v>
      </c>
      <c r="E93" s="24">
        <f>SUM(E80:E92)</f>
        <v>178025</v>
      </c>
      <c r="F93" s="24">
        <f>SUM(F80:F92)</f>
        <v>13101</v>
      </c>
      <c r="G93" s="19">
        <f t="shared" si="5"/>
        <v>5.7080375543851618</v>
      </c>
    </row>
    <row r="94" spans="1:7" x14ac:dyDescent="0.25">
      <c r="A94" s="4"/>
      <c r="B94" s="4"/>
      <c r="C94" s="11"/>
      <c r="D94" s="32"/>
      <c r="E94" s="32"/>
      <c r="F94" s="32"/>
      <c r="G94" s="12"/>
    </row>
    <row r="95" spans="1:7" x14ac:dyDescent="0.25">
      <c r="A95" s="2" t="s">
        <v>73</v>
      </c>
      <c r="B95" s="4"/>
      <c r="C95" s="11"/>
      <c r="D95" s="32"/>
      <c r="E95" s="48"/>
      <c r="F95" s="32"/>
      <c r="G95" s="12"/>
    </row>
    <row r="96" spans="1:7" x14ac:dyDescent="0.25">
      <c r="A96" s="14" t="s">
        <v>74</v>
      </c>
      <c r="B96" s="34"/>
      <c r="C96" s="16"/>
      <c r="D96" s="30">
        <f>[1]Monthly!CJ87</f>
        <v>13737</v>
      </c>
      <c r="E96" s="43">
        <f>[1]Fiscal!I87</f>
        <v>27346</v>
      </c>
      <c r="F96" s="30">
        <f>[1]Monthly!BX87</f>
        <v>12810</v>
      </c>
      <c r="G96" s="19">
        <f t="shared" ref="G96:G101" si="6">(+D96-F96)/F96</f>
        <v>7.2365339578454327E-2</v>
      </c>
    </row>
    <row r="97" spans="1:7" x14ac:dyDescent="0.25">
      <c r="A97" s="39" t="s">
        <v>75</v>
      </c>
      <c r="B97" s="44"/>
      <c r="C97" s="51"/>
      <c r="D97" s="30">
        <f>[1]Monthly!CJ88</f>
        <v>3525</v>
      </c>
      <c r="E97" s="43">
        <f>[1]Fiscal!I88</f>
        <v>18167</v>
      </c>
      <c r="F97" s="30">
        <f>[1]Monthly!BX88</f>
        <v>4042</v>
      </c>
      <c r="G97" s="19">
        <f t="shared" si="6"/>
        <v>-0.12790697674418605</v>
      </c>
    </row>
    <row r="98" spans="1:7" x14ac:dyDescent="0.25">
      <c r="A98" s="39" t="s">
        <v>76</v>
      </c>
      <c r="B98" s="44"/>
      <c r="C98" s="51"/>
      <c r="D98" s="30">
        <f>[1]Monthly!CJ89</f>
        <v>2</v>
      </c>
      <c r="E98" s="43">
        <f>[1]Fiscal!I89</f>
        <v>1330</v>
      </c>
      <c r="F98" s="30">
        <f>[1]Monthly!BX89</f>
        <v>2</v>
      </c>
      <c r="G98" s="19">
        <f t="shared" si="6"/>
        <v>0</v>
      </c>
    </row>
    <row r="99" spans="1:7" x14ac:dyDescent="0.25">
      <c r="A99" s="39" t="s">
        <v>77</v>
      </c>
      <c r="B99" s="44"/>
      <c r="C99" s="51"/>
      <c r="D99" s="30">
        <f>[1]Monthly!CJ90</f>
        <v>38862</v>
      </c>
      <c r="E99" s="43">
        <f>[1]Fiscal!I90</f>
        <v>73066</v>
      </c>
      <c r="F99" s="30">
        <f>[1]Monthly!BX90</f>
        <v>31383</v>
      </c>
      <c r="G99" s="19">
        <f t="shared" si="6"/>
        <v>0.23831373673644968</v>
      </c>
    </row>
    <row r="100" spans="1:7" x14ac:dyDescent="0.25">
      <c r="A100" s="39" t="s">
        <v>78</v>
      </c>
      <c r="B100" s="44"/>
      <c r="C100" s="51"/>
      <c r="D100" s="30">
        <f>[1]Monthly!CJ91</f>
        <v>135</v>
      </c>
      <c r="E100" s="43">
        <f>[1]Fiscal!I91</f>
        <v>353</v>
      </c>
      <c r="F100" s="30">
        <f>[1]Monthly!BX91</f>
        <v>119</v>
      </c>
      <c r="G100" s="19">
        <f t="shared" si="6"/>
        <v>0.13445378151260504</v>
      </c>
    </row>
    <row r="101" spans="1:7" x14ac:dyDescent="0.25">
      <c r="A101" s="39" t="s">
        <v>79</v>
      </c>
      <c r="B101" s="44"/>
      <c r="C101" s="51"/>
      <c r="D101" s="30">
        <f>[1]Monthly!CJ92</f>
        <v>624</v>
      </c>
      <c r="E101" s="43">
        <f>[1]Fiscal!I92</f>
        <v>1241</v>
      </c>
      <c r="F101" s="30">
        <f>[1]Monthly!BX92</f>
        <v>563</v>
      </c>
      <c r="G101" s="19">
        <f t="shared" si="6"/>
        <v>0.10834813499111901</v>
      </c>
    </row>
    <row r="102" spans="1:7" x14ac:dyDescent="0.25">
      <c r="A102" s="4"/>
      <c r="B102" s="4"/>
      <c r="C102" s="11"/>
      <c r="D102" s="32"/>
      <c r="E102" s="32"/>
      <c r="F102" s="32"/>
      <c r="G102" s="12"/>
    </row>
    <row r="103" spans="1:7" x14ac:dyDescent="0.25">
      <c r="A103" s="2" t="s">
        <v>80</v>
      </c>
      <c r="B103" s="4"/>
      <c r="C103" s="11"/>
      <c r="D103" s="8" t="s">
        <v>4</v>
      </c>
      <c r="E103" s="8" t="s">
        <v>5</v>
      </c>
      <c r="F103" s="9" t="s">
        <v>6</v>
      </c>
      <c r="G103" s="10" t="s">
        <v>81</v>
      </c>
    </row>
    <row r="104" spans="1:7" x14ac:dyDescent="0.25">
      <c r="A104" s="2" t="s">
        <v>82</v>
      </c>
      <c r="B104" s="4"/>
      <c r="C104" s="11"/>
      <c r="D104" s="8" t="s">
        <v>8</v>
      </c>
      <c r="E104" s="8" t="s">
        <v>9</v>
      </c>
      <c r="F104" s="9" t="s">
        <v>10</v>
      </c>
      <c r="G104" s="8" t="s">
        <v>11</v>
      </c>
    </row>
    <row r="105" spans="1:7" x14ac:dyDescent="0.25">
      <c r="A105" s="14" t="s">
        <v>83</v>
      </c>
      <c r="B105" s="15"/>
      <c r="C105" s="16"/>
      <c r="D105" s="17">
        <f>[1]Monthly!CJ95</f>
        <v>19</v>
      </c>
      <c r="E105" s="43">
        <f>[1]Fiscal!I95</f>
        <v>35</v>
      </c>
      <c r="F105" s="17">
        <f>[1]Monthly!BX95</f>
        <v>0</v>
      </c>
      <c r="G105" s="19"/>
    </row>
    <row r="106" spans="1:7" x14ac:dyDescent="0.25">
      <c r="A106" s="39" t="s">
        <v>84</v>
      </c>
      <c r="B106" s="44"/>
      <c r="C106" s="51"/>
      <c r="D106" s="17">
        <f>[1]Monthly!CJ96</f>
        <v>0</v>
      </c>
      <c r="E106" s="43">
        <f>[1]Fiscal!I96</f>
        <v>0</v>
      </c>
      <c r="F106" s="17">
        <f>[1]Monthly!BX96</f>
        <v>0</v>
      </c>
      <c r="G106" s="19"/>
    </row>
    <row r="107" spans="1:7" x14ac:dyDescent="0.25">
      <c r="A107" s="39" t="s">
        <v>85</v>
      </c>
      <c r="B107" s="44"/>
      <c r="C107" s="51"/>
      <c r="D107" s="17">
        <f>[1]Monthly!CJ97</f>
        <v>8590</v>
      </c>
      <c r="E107" s="43">
        <f>[1]Fiscal!I97</f>
        <v>17158</v>
      </c>
      <c r="F107" s="17">
        <f>[1]Monthly!BX97</f>
        <v>8683</v>
      </c>
      <c r="G107" s="19">
        <f t="shared" ref="G107:G118" si="7">(+D107-F107)/F107</f>
        <v>-1.071058389957388E-2</v>
      </c>
    </row>
    <row r="108" spans="1:7" x14ac:dyDescent="0.25">
      <c r="A108" s="39" t="s">
        <v>86</v>
      </c>
      <c r="B108" s="44"/>
      <c r="C108" s="51"/>
      <c r="D108" s="17">
        <f>[1]Monthly!CJ98</f>
        <v>940</v>
      </c>
      <c r="E108" s="43">
        <f>[1]Fiscal!I98</f>
        <v>1789</v>
      </c>
      <c r="F108" s="17">
        <f>[1]Monthly!BX98</f>
        <v>1026</v>
      </c>
      <c r="G108" s="19">
        <f t="shared" si="7"/>
        <v>-8.3820662768031184E-2</v>
      </c>
    </row>
    <row r="109" spans="1:7" x14ac:dyDescent="0.25">
      <c r="A109" s="39" t="s">
        <v>48</v>
      </c>
      <c r="B109" s="44"/>
      <c r="C109" s="51"/>
      <c r="D109" s="17">
        <f>[1]Monthly!CJ99</f>
        <v>69</v>
      </c>
      <c r="E109" s="43">
        <f>[1]Fiscal!I99</f>
        <v>135</v>
      </c>
      <c r="F109" s="17">
        <f>[1]Monthly!BX99</f>
        <v>92</v>
      </c>
      <c r="G109" s="19">
        <f t="shared" si="7"/>
        <v>-0.25</v>
      </c>
    </row>
    <row r="110" spans="1:7" x14ac:dyDescent="0.25">
      <c r="A110" s="39" t="s">
        <v>49</v>
      </c>
      <c r="B110" s="44"/>
      <c r="C110" s="51"/>
      <c r="D110" s="17">
        <f>[1]Monthly!CJ100</f>
        <v>29</v>
      </c>
      <c r="E110" s="43">
        <f>[1]Fiscal!I100</f>
        <v>75</v>
      </c>
      <c r="F110" s="17">
        <f>[1]Monthly!BX100</f>
        <v>8</v>
      </c>
      <c r="G110" s="19">
        <f t="shared" si="7"/>
        <v>2.625</v>
      </c>
    </row>
    <row r="111" spans="1:7" x14ac:dyDescent="0.25">
      <c r="A111" s="39" t="s">
        <v>50</v>
      </c>
      <c r="B111" s="44"/>
      <c r="C111" s="51"/>
      <c r="D111" s="17">
        <f>[1]Monthly!CJ101</f>
        <v>21</v>
      </c>
      <c r="E111" s="43">
        <f>[1]Fiscal!I101</f>
        <v>52</v>
      </c>
      <c r="F111" s="17">
        <f>[1]Monthly!BX101</f>
        <v>21</v>
      </c>
      <c r="G111" s="19">
        <f t="shared" si="7"/>
        <v>0</v>
      </c>
    </row>
    <row r="112" spans="1:7" x14ac:dyDescent="0.25">
      <c r="A112" s="39" t="s">
        <v>51</v>
      </c>
      <c r="B112" s="44"/>
      <c r="C112" s="51"/>
      <c r="D112" s="17">
        <f>[1]Monthly!CJ102</f>
        <v>2</v>
      </c>
      <c r="E112" s="43">
        <f>[1]Fiscal!I102</f>
        <v>7</v>
      </c>
      <c r="F112" s="17">
        <f>[1]Monthly!BX102</f>
        <v>9</v>
      </c>
      <c r="G112" s="19">
        <f t="shared" si="7"/>
        <v>-0.77777777777777779</v>
      </c>
    </row>
    <row r="113" spans="1:7" x14ac:dyDescent="0.25">
      <c r="A113" s="39" t="s">
        <v>52</v>
      </c>
      <c r="B113" s="44"/>
      <c r="C113" s="51"/>
      <c r="D113" s="17">
        <f>[1]Monthly!CJ103</f>
        <v>35</v>
      </c>
      <c r="E113" s="43">
        <f>[1]Fiscal!I103</f>
        <v>90</v>
      </c>
      <c r="F113" s="17">
        <f>[1]Monthly!BX103</f>
        <v>22</v>
      </c>
      <c r="G113" s="19">
        <f t="shared" si="7"/>
        <v>0.59090909090909094</v>
      </c>
    </row>
    <row r="114" spans="1:7" x14ac:dyDescent="0.25">
      <c r="A114" s="39" t="s">
        <v>53</v>
      </c>
      <c r="B114" s="44"/>
      <c r="C114" s="51"/>
      <c r="D114" s="17">
        <f>[1]Monthly!CJ104</f>
        <v>53</v>
      </c>
      <c r="E114" s="43">
        <f>[1]Fiscal!I104</f>
        <v>83</v>
      </c>
      <c r="F114" s="17">
        <f>[1]Monthly!BX104</f>
        <v>29</v>
      </c>
      <c r="G114" s="19">
        <f t="shared" si="7"/>
        <v>0.82758620689655171</v>
      </c>
    </row>
    <row r="115" spans="1:7" x14ac:dyDescent="0.25">
      <c r="A115" s="39" t="s">
        <v>87</v>
      </c>
      <c r="B115" s="44"/>
      <c r="C115" s="51"/>
      <c r="D115" s="17">
        <f>[1]Monthly!CJ105</f>
        <v>62</v>
      </c>
      <c r="E115" s="43">
        <f>[1]Fiscal!I105</f>
        <v>163</v>
      </c>
      <c r="F115" s="17">
        <f>[1]Monthly!BX105</f>
        <v>85</v>
      </c>
      <c r="G115" s="19">
        <f t="shared" si="7"/>
        <v>-0.27058823529411763</v>
      </c>
    </row>
    <row r="116" spans="1:7" x14ac:dyDescent="0.25">
      <c r="A116" s="39" t="s">
        <v>54</v>
      </c>
      <c r="B116" s="44"/>
      <c r="C116" s="51"/>
      <c r="D116" s="17">
        <f>[1]Monthly!CJ106</f>
        <v>0</v>
      </c>
      <c r="E116" s="43">
        <f>[1]Fiscal!I106</f>
        <v>0</v>
      </c>
      <c r="F116" s="17">
        <f>[1]Monthly!BX106</f>
        <v>0</v>
      </c>
      <c r="G116" s="19"/>
    </row>
    <row r="117" spans="1:7" x14ac:dyDescent="0.25">
      <c r="A117" s="39" t="s">
        <v>88</v>
      </c>
      <c r="B117" s="44"/>
      <c r="C117" s="54"/>
      <c r="D117" s="17">
        <f>[1]Monthly!CJ107</f>
        <v>0</v>
      </c>
      <c r="E117" s="43">
        <f>[1]Fiscal!I107</f>
        <v>0</v>
      </c>
      <c r="F117" s="17">
        <f>[1]Monthly!BX107</f>
        <v>128</v>
      </c>
      <c r="G117" s="19">
        <f t="shared" si="7"/>
        <v>-1</v>
      </c>
    </row>
    <row r="118" spans="1:7" x14ac:dyDescent="0.25">
      <c r="A118" s="39"/>
      <c r="B118" s="40"/>
      <c r="C118" s="40" t="s">
        <v>26</v>
      </c>
      <c r="D118" s="24">
        <f>+SUM(D105:D117)</f>
        <v>9820</v>
      </c>
      <c r="E118" s="24">
        <f>+SUM(E105:E117)</f>
        <v>19587</v>
      </c>
      <c r="F118" s="24">
        <f>+SUM(F105:F117)</f>
        <v>10103</v>
      </c>
      <c r="G118" s="19">
        <f t="shared" si="7"/>
        <v>-2.8011481738097595E-2</v>
      </c>
    </row>
    <row r="119" spans="1:7" x14ac:dyDescent="0.25">
      <c r="A119" s="35"/>
      <c r="B119" s="35"/>
      <c r="C119" s="55"/>
      <c r="D119" s="56"/>
      <c r="E119" s="56"/>
      <c r="F119" s="56"/>
      <c r="G119" s="46"/>
    </row>
    <row r="120" spans="1:7" x14ac:dyDescent="0.25">
      <c r="A120" s="57" t="s">
        <v>89</v>
      </c>
      <c r="B120" s="35"/>
      <c r="C120" s="55"/>
      <c r="D120" s="56"/>
      <c r="E120" s="56"/>
      <c r="F120" s="56"/>
      <c r="G120" s="46"/>
    </row>
    <row r="121" spans="1:7" x14ac:dyDescent="0.25">
      <c r="A121" s="14" t="s">
        <v>90</v>
      </c>
      <c r="B121" s="15"/>
      <c r="C121" s="16"/>
      <c r="D121" s="17">
        <f>[1]Monthly!CJ111</f>
        <v>4</v>
      </c>
      <c r="E121" s="43">
        <f>[1]Fiscal!I111</f>
        <v>8</v>
      </c>
      <c r="F121" s="17">
        <f>[1]Monthly!BX111</f>
        <v>7</v>
      </c>
      <c r="G121" s="19">
        <f>(+D121-F121)/F121</f>
        <v>-0.42857142857142855</v>
      </c>
    </row>
    <row r="122" spans="1:7" x14ac:dyDescent="0.25">
      <c r="A122" s="39" t="s">
        <v>91</v>
      </c>
      <c r="B122" s="44"/>
      <c r="C122" s="51"/>
      <c r="D122" s="17">
        <f>[1]Monthly!CJ112</f>
        <v>95</v>
      </c>
      <c r="E122" s="43">
        <f>[1]Fiscal!I112</f>
        <v>160</v>
      </c>
      <c r="F122" s="17">
        <f>[1]Monthly!BX112</f>
        <v>73</v>
      </c>
      <c r="G122" s="19">
        <f>(+D122-F122)/F122</f>
        <v>0.30136986301369861</v>
      </c>
    </row>
    <row r="123" spans="1:7" x14ac:dyDescent="0.25">
      <c r="A123" s="39" t="s">
        <v>92</v>
      </c>
      <c r="B123" s="44"/>
      <c r="C123" s="51"/>
      <c r="D123" s="17">
        <f>[1]Monthly!CJ113</f>
        <v>104</v>
      </c>
      <c r="E123" s="43">
        <f>[1]Fiscal!I113</f>
        <v>179</v>
      </c>
      <c r="F123" s="17">
        <f>[1]Monthly!BX113</f>
        <v>84</v>
      </c>
      <c r="G123" s="19">
        <f>(+D123-F123)/F123</f>
        <v>0.23809523809523808</v>
      </c>
    </row>
    <row r="124" spans="1:7" x14ac:dyDescent="0.25">
      <c r="A124" s="4"/>
      <c r="B124" s="4"/>
      <c r="C124" s="11"/>
      <c r="D124" s="32"/>
      <c r="E124" s="32"/>
      <c r="F124" s="32"/>
      <c r="G124" s="12"/>
    </row>
    <row r="125" spans="1:7" x14ac:dyDescent="0.25">
      <c r="A125" s="2" t="s">
        <v>93</v>
      </c>
      <c r="B125" s="4"/>
      <c r="C125" s="11"/>
      <c r="D125" s="8"/>
      <c r="E125" s="8"/>
      <c r="F125" s="9"/>
      <c r="G125" s="8"/>
    </row>
    <row r="126" spans="1:7" x14ac:dyDescent="0.25">
      <c r="A126" s="58" t="s">
        <v>94</v>
      </c>
      <c r="B126" s="15"/>
      <c r="C126" s="16"/>
      <c r="D126" s="17">
        <f>[1]Monthly!CJ116</f>
        <v>44</v>
      </c>
      <c r="E126" s="43">
        <f>[1]Fiscal!I116</f>
        <v>92</v>
      </c>
      <c r="F126" s="17">
        <f>[1]Monthly!BX116</f>
        <v>63</v>
      </c>
      <c r="G126" s="19">
        <f>(+D126-F126)/F126</f>
        <v>-0.30158730158730157</v>
      </c>
    </row>
    <row r="127" spans="1:7" x14ac:dyDescent="0.25">
      <c r="A127" s="49" t="s">
        <v>95</v>
      </c>
      <c r="B127" s="44"/>
      <c r="C127" s="51"/>
      <c r="D127" s="17">
        <f>[1]Monthly!CJ117</f>
        <v>49</v>
      </c>
      <c r="E127" s="43">
        <f>[1]Fiscal!I117</f>
        <v>144</v>
      </c>
      <c r="F127" s="17">
        <f>[1]Monthly!BX117</f>
        <v>35</v>
      </c>
      <c r="G127" s="19">
        <f>(+D127-F127)/F127</f>
        <v>0.4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32"/>
      <c r="E129" s="32"/>
      <c r="F129" s="32"/>
      <c r="G129" s="12"/>
    </row>
    <row r="130" spans="1:7" x14ac:dyDescent="0.25">
      <c r="A130" s="14" t="s">
        <v>97</v>
      </c>
      <c r="B130" s="15"/>
      <c r="C130" s="16"/>
      <c r="D130" s="17">
        <f>[1]Monthly!CJ120</f>
        <v>42231</v>
      </c>
      <c r="E130" s="43">
        <f>[1]Fiscal!I120</f>
        <v>70250</v>
      </c>
      <c r="F130" s="17">
        <f>[1]Monthly!BX120</f>
        <v>0</v>
      </c>
      <c r="G130" s="19"/>
    </row>
    <row r="131" spans="1:7" x14ac:dyDescent="0.25">
      <c r="A131" s="39" t="s">
        <v>48</v>
      </c>
      <c r="B131" s="44"/>
      <c r="C131" s="51"/>
      <c r="D131" s="17">
        <f>[1]Monthly!CJ121</f>
        <v>249</v>
      </c>
      <c r="E131" s="43">
        <f>[1]Fiscal!I121</f>
        <v>409</v>
      </c>
      <c r="F131" s="17">
        <f>[1]Monthly!BX121</f>
        <v>179</v>
      </c>
      <c r="G131" s="19">
        <f t="shared" ref="G131:G138" si="8">(+D131-F131)/F131</f>
        <v>0.39106145251396646</v>
      </c>
    </row>
    <row r="132" spans="1:7" x14ac:dyDescent="0.25">
      <c r="A132" s="39" t="s">
        <v>49</v>
      </c>
      <c r="B132" s="44"/>
      <c r="C132" s="51"/>
      <c r="D132" s="17">
        <f>[1]Monthly!CJ122</f>
        <v>441</v>
      </c>
      <c r="E132" s="43">
        <f>[1]Fiscal!I122</f>
        <v>761</v>
      </c>
      <c r="F132" s="17">
        <f>[1]Monthly!BX122</f>
        <v>79</v>
      </c>
      <c r="G132" s="19">
        <f t="shared" si="8"/>
        <v>4.5822784810126587</v>
      </c>
    </row>
    <row r="133" spans="1:7" x14ac:dyDescent="0.25">
      <c r="A133" s="39" t="s">
        <v>72</v>
      </c>
      <c r="B133" s="44"/>
      <c r="C133" s="51"/>
      <c r="D133" s="17">
        <f>[1]Monthly!CJ123</f>
        <v>450</v>
      </c>
      <c r="E133" s="43">
        <f>[1]Fiscal!I123</f>
        <v>930</v>
      </c>
      <c r="F133" s="17">
        <f>[1]Monthly!BX123</f>
        <v>308</v>
      </c>
      <c r="G133" s="19">
        <f t="shared" si="8"/>
        <v>0.46103896103896103</v>
      </c>
    </row>
    <row r="134" spans="1:7" x14ac:dyDescent="0.25">
      <c r="A134" s="39" t="s">
        <v>51</v>
      </c>
      <c r="B134" s="44"/>
      <c r="C134" s="51"/>
      <c r="D134" s="17">
        <f>[1]Monthly!CJ124</f>
        <v>56</v>
      </c>
      <c r="E134" s="43">
        <f>[1]Fiscal!I124</f>
        <v>102</v>
      </c>
      <c r="F134" s="17">
        <f>[1]Monthly!BX124</f>
        <v>19</v>
      </c>
      <c r="G134" s="19">
        <f t="shared" si="8"/>
        <v>1.9473684210526316</v>
      </c>
    </row>
    <row r="135" spans="1:7" x14ac:dyDescent="0.25">
      <c r="A135" s="39" t="s">
        <v>98</v>
      </c>
      <c r="B135" s="44"/>
      <c r="C135" s="51"/>
      <c r="D135" s="17">
        <f>[1]Monthly!CJ125</f>
        <v>249</v>
      </c>
      <c r="E135" s="43">
        <f>[1]Fiscal!I125</f>
        <v>466</v>
      </c>
      <c r="F135" s="17">
        <f>[1]Monthly!BX125</f>
        <v>104</v>
      </c>
      <c r="G135" s="19">
        <f t="shared" si="8"/>
        <v>1.3942307692307692</v>
      </c>
    </row>
    <row r="136" spans="1:7" x14ac:dyDescent="0.25">
      <c r="A136" s="39" t="s">
        <v>53</v>
      </c>
      <c r="B136" s="44"/>
      <c r="C136" s="51"/>
      <c r="D136" s="17">
        <f>[1]Monthly!CJ126</f>
        <v>299</v>
      </c>
      <c r="E136" s="43">
        <f>[1]Fiscal!I126</f>
        <v>532</v>
      </c>
      <c r="F136" s="17">
        <f>[1]Monthly!BX126</f>
        <v>201</v>
      </c>
      <c r="G136" s="19">
        <f t="shared" si="8"/>
        <v>0.48756218905472637</v>
      </c>
    </row>
    <row r="137" spans="1:7" x14ac:dyDescent="0.25">
      <c r="A137" s="39" t="s">
        <v>54</v>
      </c>
      <c r="B137" s="44"/>
      <c r="C137" s="51"/>
      <c r="D137" s="17">
        <f>[1]Monthly!CJ127</f>
        <v>0</v>
      </c>
      <c r="E137" s="43">
        <f>[1]Fiscal!I127</f>
        <v>0</v>
      </c>
      <c r="F137" s="17">
        <f>[1]Monthly!BX127</f>
        <v>0</v>
      </c>
      <c r="G137" s="19"/>
    </row>
    <row r="138" spans="1:7" x14ac:dyDescent="0.25">
      <c r="A138" s="39"/>
      <c r="B138" s="44"/>
      <c r="C138" s="59" t="s">
        <v>26</v>
      </c>
      <c r="D138" s="24">
        <f>SUM(D130:D137)</f>
        <v>43975</v>
      </c>
      <c r="E138" s="24">
        <f>SUM(E130:E137)</f>
        <v>73450</v>
      </c>
      <c r="F138" s="24">
        <f>SUM(F130:F137)</f>
        <v>890</v>
      </c>
      <c r="G138" s="19">
        <f t="shared" si="8"/>
        <v>48.41011235955056</v>
      </c>
    </row>
    <row r="139" spans="1:7" x14ac:dyDescent="0.25">
      <c r="A139" s="4"/>
      <c r="B139" s="4"/>
      <c r="C139" s="11"/>
      <c r="D139" s="32"/>
      <c r="E139" s="32"/>
      <c r="F139" s="32"/>
      <c r="G139" s="12"/>
    </row>
    <row r="140" spans="1:7" x14ac:dyDescent="0.25">
      <c r="A140" s="4"/>
      <c r="B140" s="60"/>
      <c r="C140" s="8"/>
      <c r="D140" s="61"/>
      <c r="E140" s="61"/>
      <c r="F140" s="62"/>
      <c r="G140" s="10"/>
    </row>
    <row r="141" spans="1:7" x14ac:dyDescent="0.25">
      <c r="A141" s="2" t="s">
        <v>99</v>
      </c>
      <c r="B141" s="60" t="s">
        <v>100</v>
      </c>
      <c r="C141" s="8" t="s">
        <v>101</v>
      </c>
      <c r="D141" s="61" t="s">
        <v>102</v>
      </c>
      <c r="E141" s="61" t="s">
        <v>103</v>
      </c>
      <c r="F141" s="62" t="s">
        <v>104</v>
      </c>
      <c r="G141" s="10" t="s">
        <v>7</v>
      </c>
    </row>
    <row r="142" spans="1:7" x14ac:dyDescent="0.25">
      <c r="A142" s="63" t="s">
        <v>105</v>
      </c>
      <c r="B142" s="64" t="s">
        <v>106</v>
      </c>
      <c r="C142" s="61" t="s">
        <v>107</v>
      </c>
      <c r="D142" s="61" t="s">
        <v>107</v>
      </c>
      <c r="E142" s="61" t="s">
        <v>108</v>
      </c>
      <c r="F142" s="62" t="s">
        <v>108</v>
      </c>
      <c r="G142" s="8" t="s">
        <v>11</v>
      </c>
    </row>
    <row r="143" spans="1:7" x14ac:dyDescent="0.25">
      <c r="A143" s="65" t="s">
        <v>109</v>
      </c>
      <c r="B143" s="66">
        <f>[1]Monthly!CJ132</f>
        <v>7</v>
      </c>
      <c r="C143" s="67">
        <f>[1]Monthly!CJ133</f>
        <v>83</v>
      </c>
      <c r="D143" s="17">
        <f>[1]Fiscal!I133</f>
        <v>188</v>
      </c>
      <c r="E143" s="66">
        <f>[1]Monthly!BX132</f>
        <v>0</v>
      </c>
      <c r="F143" s="67">
        <f>[1]Monthly!BX133</f>
        <v>0</v>
      </c>
      <c r="G143" s="19"/>
    </row>
    <row r="144" spans="1:7" x14ac:dyDescent="0.25">
      <c r="A144" s="65" t="s">
        <v>110</v>
      </c>
      <c r="B144" s="68">
        <f>[1]Monthly!CJ134</f>
        <v>9</v>
      </c>
      <c r="C144" s="67">
        <f>[1]Monthly!CJ135</f>
        <v>177</v>
      </c>
      <c r="D144" s="17">
        <f>[1]Fiscal!I135</f>
        <v>387</v>
      </c>
      <c r="E144" s="68">
        <f>[1]Monthly!BX134</f>
        <v>0</v>
      </c>
      <c r="F144" s="67">
        <f>[1]Monthly!BX135</f>
        <v>0</v>
      </c>
      <c r="G144" s="19"/>
    </row>
    <row r="145" spans="1:7" x14ac:dyDescent="0.25">
      <c r="A145" s="65" t="s">
        <v>111</v>
      </c>
      <c r="B145" s="68">
        <f>[1]Monthly!CJ136</f>
        <v>6</v>
      </c>
      <c r="C145" s="67">
        <f>[1]Monthly!CJ137</f>
        <v>90</v>
      </c>
      <c r="D145" s="17">
        <f>[1]Fiscal!I137</f>
        <v>223</v>
      </c>
      <c r="E145" s="68">
        <f>[1]Monthly!BX136</f>
        <v>0</v>
      </c>
      <c r="F145" s="67">
        <f>[1]Monthly!BX137</f>
        <v>0</v>
      </c>
      <c r="G145" s="19"/>
    </row>
    <row r="146" spans="1:7" x14ac:dyDescent="0.25">
      <c r="A146" s="65" t="s">
        <v>112</v>
      </c>
      <c r="B146" s="68">
        <f>[1]Monthly!CJ138</f>
        <v>0</v>
      </c>
      <c r="C146" s="67">
        <f>[1]Monthly!CJ139</f>
        <v>0</v>
      </c>
      <c r="D146" s="17">
        <f>[1]Fiscal!I138</f>
        <v>0</v>
      </c>
      <c r="E146" s="68">
        <f>[1]Monthly!BX138</f>
        <v>0</v>
      </c>
      <c r="F146" s="67">
        <f>[1]Monthly!BX139</f>
        <v>0</v>
      </c>
      <c r="G146" s="19"/>
    </row>
    <row r="147" spans="1:7" hidden="1" x14ac:dyDescent="0.25">
      <c r="A147" s="65" t="s">
        <v>113</v>
      </c>
      <c r="B147" s="68"/>
      <c r="C147" s="18">
        <f>[1]Monthly!CJ140</f>
        <v>0</v>
      </c>
      <c r="D147" s="17">
        <f>[1]Fiscal!H140</f>
        <v>0</v>
      </c>
      <c r="E147" s="68"/>
      <c r="F147" s="18">
        <f>[1]Monthly!BX140</f>
        <v>0</v>
      </c>
      <c r="G147" s="19"/>
    </row>
    <row r="148" spans="1:7" x14ac:dyDescent="0.25">
      <c r="A148" s="65" t="s">
        <v>114</v>
      </c>
      <c r="B148" s="68">
        <f>[1]Monthly!CJ141</f>
        <v>8</v>
      </c>
      <c r="C148" s="67">
        <f>[1]Monthly!CJ142</f>
        <v>343</v>
      </c>
      <c r="D148" s="17">
        <f>[1]Fiscal!I142</f>
        <v>640</v>
      </c>
      <c r="E148" s="68">
        <f>[1]Monthly!BX141</f>
        <v>0</v>
      </c>
      <c r="F148" s="67">
        <f>[1]Monthly!BX142</f>
        <v>0</v>
      </c>
      <c r="G148" s="19"/>
    </row>
    <row r="149" spans="1:7" x14ac:dyDescent="0.25">
      <c r="A149" s="65" t="s">
        <v>115</v>
      </c>
      <c r="B149" s="68">
        <f>[1]Monthly!CJ143</f>
        <v>7</v>
      </c>
      <c r="C149" s="69">
        <f>[1]Monthly!CJ144</f>
        <v>26</v>
      </c>
      <c r="D149" s="70">
        <f>[1]Fiscal!I144</f>
        <v>52</v>
      </c>
      <c r="E149" s="68">
        <f>[1]Monthly!BX143</f>
        <v>0</v>
      </c>
      <c r="F149" s="69">
        <f>[1]Monthly!BX144</f>
        <v>0</v>
      </c>
      <c r="G149" s="19"/>
    </row>
    <row r="150" spans="1:7" x14ac:dyDescent="0.25">
      <c r="A150" s="71"/>
      <c r="B150" s="72"/>
      <c r="C150" s="73"/>
      <c r="D150" s="73"/>
      <c r="E150" s="73"/>
      <c r="F150" s="74"/>
      <c r="G150" s="75"/>
    </row>
    <row r="151" spans="1:7" x14ac:dyDescent="0.25">
      <c r="A151" s="65" t="s">
        <v>116</v>
      </c>
      <c r="B151" s="76"/>
      <c r="C151" s="77"/>
      <c r="D151" s="77"/>
      <c r="E151" s="77"/>
      <c r="F151" s="78"/>
      <c r="G151" s="79"/>
    </row>
    <row r="152" spans="1:7" x14ac:dyDescent="0.25">
      <c r="A152" s="65" t="s">
        <v>117</v>
      </c>
      <c r="B152" s="80">
        <f>[1]Monthly!CJ146</f>
        <v>13</v>
      </c>
      <c r="C152" s="81">
        <f>[1]Monthly!CJ147</f>
        <v>53</v>
      </c>
      <c r="D152" s="81">
        <f>[1]Fiscal!I47</f>
        <v>218</v>
      </c>
      <c r="E152" s="80">
        <f>[1]Monthly!BX146</f>
        <v>1</v>
      </c>
      <c r="F152" s="81">
        <f>[1]Monthly!BX147</f>
        <v>0</v>
      </c>
      <c r="G152" s="19"/>
    </row>
    <row r="153" spans="1:7" x14ac:dyDescent="0.25">
      <c r="A153" s="65" t="s">
        <v>118</v>
      </c>
      <c r="B153" s="68">
        <f>[1]Monthly!CJ149</f>
        <v>0</v>
      </c>
      <c r="C153" s="43">
        <f>[1]Monthly!CJ150</f>
        <v>0</v>
      </c>
      <c r="D153" s="43">
        <f>[1]Fiscal!I150</f>
        <v>0</v>
      </c>
      <c r="E153" s="68">
        <f>[1]Monthly!BX149</f>
        <v>1</v>
      </c>
      <c r="F153" s="43">
        <f>[1]Monthly!BX150</f>
        <v>6</v>
      </c>
      <c r="G153" s="19">
        <f t="shared" ref="G153:G157" si="9">(C153-F153)/F153</f>
        <v>-1</v>
      </c>
    </row>
    <row r="154" spans="1:7" x14ac:dyDescent="0.25">
      <c r="A154" s="65" t="s">
        <v>119</v>
      </c>
      <c r="B154" s="68">
        <f>[1]Monthly!CJ152</f>
        <v>11</v>
      </c>
      <c r="C154" s="43">
        <f>[1]Monthly!CJ153</f>
        <v>200</v>
      </c>
      <c r="D154" s="43">
        <f>[1]Fiscal!I153</f>
        <v>449</v>
      </c>
      <c r="E154" s="68">
        <f>[1]Monthly!BX152</f>
        <v>5</v>
      </c>
      <c r="F154" s="43">
        <f>[1]Monthly!BX153</f>
        <v>137</v>
      </c>
      <c r="G154" s="19">
        <f t="shared" si="9"/>
        <v>0.45985401459854014</v>
      </c>
    </row>
    <row r="155" spans="1:7" x14ac:dyDescent="0.25">
      <c r="A155" s="65" t="s">
        <v>120</v>
      </c>
      <c r="B155" s="68">
        <f>[1]Monthly!CJ155</f>
        <v>0</v>
      </c>
      <c r="C155" s="43">
        <f>[1]Monthly!CJ156</f>
        <v>0</v>
      </c>
      <c r="D155" s="43">
        <f>[1]Fiscal!I156</f>
        <v>0</v>
      </c>
      <c r="E155" s="68">
        <f>[1]Monthly!BX155</f>
        <v>0</v>
      </c>
      <c r="F155" s="43">
        <f>[1]Monthly!BX156</f>
        <v>0</v>
      </c>
      <c r="G155" s="19"/>
    </row>
    <row r="156" spans="1:7" x14ac:dyDescent="0.25">
      <c r="A156" s="65" t="s">
        <v>121</v>
      </c>
      <c r="B156" s="68">
        <f>[1]Monthly!CJ158</f>
        <v>1</v>
      </c>
      <c r="C156" s="43">
        <f>[1]Monthly!CJ159</f>
        <v>39</v>
      </c>
      <c r="D156" s="43">
        <f>[1]Fiscal!I159</f>
        <v>64</v>
      </c>
      <c r="E156" s="68">
        <f>[1]Monthly!BX158</f>
        <v>0</v>
      </c>
      <c r="F156" s="43">
        <f>[1]Monthly!BX159</f>
        <v>0</v>
      </c>
      <c r="G156" s="19"/>
    </row>
    <row r="157" spans="1:7" x14ac:dyDescent="0.25">
      <c r="A157" s="65" t="s">
        <v>122</v>
      </c>
      <c r="B157" s="68">
        <f>[1]Monthly!CJ161</f>
        <v>5</v>
      </c>
      <c r="C157" s="43">
        <f>[1]Monthly!CJ162</f>
        <v>38</v>
      </c>
      <c r="D157" s="43">
        <f>[1]Fiscal!I162</f>
        <v>52</v>
      </c>
      <c r="E157" s="68">
        <f>[1]Monthly!BX161</f>
        <v>4</v>
      </c>
      <c r="F157" s="43">
        <f>[1]Monthly!BX162</f>
        <v>18</v>
      </c>
      <c r="G157" s="19">
        <f t="shared" si="9"/>
        <v>1.1111111111111112</v>
      </c>
    </row>
    <row r="158" spans="1:7" x14ac:dyDescent="0.25">
      <c r="A158" s="4"/>
      <c r="B158" s="11"/>
      <c r="C158" s="32"/>
      <c r="D158" s="32"/>
      <c r="E158" s="32"/>
      <c r="F158" s="82"/>
      <c r="G158" s="79"/>
    </row>
    <row r="159" spans="1:7" x14ac:dyDescent="0.25">
      <c r="A159" s="2" t="s">
        <v>123</v>
      </c>
      <c r="B159" s="11"/>
      <c r="C159" s="83"/>
      <c r="D159" s="83"/>
      <c r="E159" s="83"/>
      <c r="F159" s="82"/>
      <c r="G159" s="79"/>
    </row>
    <row r="160" spans="1:7" x14ac:dyDescent="0.25">
      <c r="A160" s="84" t="s">
        <v>124</v>
      </c>
      <c r="B160" s="17">
        <v>1</v>
      </c>
      <c r="C160" s="17">
        <f>[1]Monthly!CJ179</f>
        <v>21</v>
      </c>
      <c r="D160" s="17">
        <f>[1]Fiscal!I179</f>
        <v>36</v>
      </c>
      <c r="E160" s="17">
        <v>0</v>
      </c>
      <c r="F160" s="17">
        <f>[1]Monthly!BX179</f>
        <v>0</v>
      </c>
      <c r="G160" s="19"/>
    </row>
    <row r="161" spans="1:7" x14ac:dyDescent="0.25">
      <c r="A161" s="39" t="s">
        <v>125</v>
      </c>
      <c r="B161" s="17">
        <v>1</v>
      </c>
      <c r="C161" s="17">
        <f>[1]Monthly!CJ180</f>
        <v>4</v>
      </c>
      <c r="D161" s="17">
        <f>[1]Fiscal!I180</f>
        <v>4</v>
      </c>
      <c r="E161" s="17">
        <v>0</v>
      </c>
      <c r="F161" s="17">
        <f>[1]Monthly!BX180</f>
        <v>0</v>
      </c>
      <c r="G161" s="19"/>
    </row>
    <row r="162" spans="1:7" x14ac:dyDescent="0.25">
      <c r="A162" s="4"/>
      <c r="B162" s="11"/>
      <c r="C162" s="32"/>
      <c r="D162" s="32"/>
      <c r="E162" s="32"/>
      <c r="F162" s="82"/>
      <c r="G162" s="79"/>
    </row>
    <row r="163" spans="1:7" x14ac:dyDescent="0.25">
      <c r="A163" s="2"/>
      <c r="B163" s="60"/>
      <c r="C163" s="8" t="s">
        <v>101</v>
      </c>
      <c r="D163" s="61" t="s">
        <v>102</v>
      </c>
      <c r="E163" s="61"/>
      <c r="F163" s="62" t="s">
        <v>104</v>
      </c>
      <c r="G163" s="10" t="s">
        <v>7</v>
      </c>
    </row>
    <row r="164" spans="1:7" x14ac:dyDescent="0.25">
      <c r="A164" s="85" t="s">
        <v>126</v>
      </c>
      <c r="B164" s="86"/>
      <c r="C164" s="61" t="s">
        <v>107</v>
      </c>
      <c r="D164" s="61" t="s">
        <v>107</v>
      </c>
      <c r="E164" s="61"/>
      <c r="F164" s="62" t="s">
        <v>108</v>
      </c>
      <c r="G164" s="8" t="s">
        <v>11</v>
      </c>
    </row>
    <row r="165" spans="1:7" x14ac:dyDescent="0.25">
      <c r="A165" s="87" t="s">
        <v>47</v>
      </c>
      <c r="B165" s="68"/>
      <c r="C165" s="17">
        <f>[1]Monthly!CJ164</f>
        <v>13</v>
      </c>
      <c r="D165" s="17">
        <f>[1]Fiscal!I164</f>
        <v>27</v>
      </c>
      <c r="E165" s="17"/>
      <c r="F165" s="88">
        <f>[1]Monthly!BX164</f>
        <v>21</v>
      </c>
      <c r="G165" s="19">
        <f t="shared" ref="G165:G173" si="10">(C165-F165)/F165</f>
        <v>-0.38095238095238093</v>
      </c>
    </row>
    <row r="166" spans="1:7" x14ac:dyDescent="0.25">
      <c r="A166" s="87" t="s">
        <v>48</v>
      </c>
      <c r="B166" s="68"/>
      <c r="C166" s="17">
        <f>[1]Monthly!CJ165</f>
        <v>0</v>
      </c>
      <c r="D166" s="17">
        <f>[1]Fiscal!I165</f>
        <v>0</v>
      </c>
      <c r="E166" s="17"/>
      <c r="F166" s="88">
        <f>[1]Monthly!BX165</f>
        <v>0</v>
      </c>
      <c r="G166" s="19"/>
    </row>
    <row r="167" spans="1:7" x14ac:dyDescent="0.25">
      <c r="A167" s="87" t="s">
        <v>49</v>
      </c>
      <c r="B167" s="68"/>
      <c r="C167" s="17">
        <f>[1]Monthly!CJ166</f>
        <v>5</v>
      </c>
      <c r="D167" s="17">
        <f>[1]Fiscal!I166</f>
        <v>11</v>
      </c>
      <c r="E167" s="17"/>
      <c r="F167" s="88">
        <f>[1]Monthly!BX166</f>
        <v>6</v>
      </c>
      <c r="G167" s="19">
        <f t="shared" si="10"/>
        <v>-0.16666666666666666</v>
      </c>
    </row>
    <row r="168" spans="1:7" x14ac:dyDescent="0.25">
      <c r="A168" s="87" t="s">
        <v>50</v>
      </c>
      <c r="B168" s="68"/>
      <c r="C168" s="17">
        <f>[1]Monthly!CJ167</f>
        <v>0</v>
      </c>
      <c r="D168" s="17">
        <f>[1]Fiscal!I167</f>
        <v>0</v>
      </c>
      <c r="E168" s="17"/>
      <c r="F168" s="88">
        <f>[1]Monthly!BX167</f>
        <v>0</v>
      </c>
      <c r="G168" s="19"/>
    </row>
    <row r="169" spans="1:7" x14ac:dyDescent="0.25">
      <c r="A169" s="87" t="s">
        <v>51</v>
      </c>
      <c r="B169" s="68"/>
      <c r="C169" s="17">
        <f>[1]Monthly!CJ168</f>
        <v>0</v>
      </c>
      <c r="D169" s="17">
        <f>[1]Fiscal!I168</f>
        <v>0</v>
      </c>
      <c r="E169" s="17"/>
      <c r="F169" s="88">
        <f>[1]Monthly!BX168</f>
        <v>0</v>
      </c>
      <c r="G169" s="19"/>
    </row>
    <row r="170" spans="1:7" x14ac:dyDescent="0.25">
      <c r="A170" s="87" t="s">
        <v>52</v>
      </c>
      <c r="B170" s="68"/>
      <c r="C170" s="17">
        <f>[1]Monthly!CJ169</f>
        <v>4</v>
      </c>
      <c r="D170" s="17">
        <f>[1]Fiscal!I169</f>
        <v>10</v>
      </c>
      <c r="E170" s="17"/>
      <c r="F170" s="88">
        <f>[1]Monthly!BX169</f>
        <v>0</v>
      </c>
      <c r="G170" s="19"/>
    </row>
    <row r="171" spans="1:7" x14ac:dyDescent="0.25">
      <c r="A171" s="87" t="s">
        <v>53</v>
      </c>
      <c r="B171" s="68"/>
      <c r="C171" s="17">
        <f>[1]Monthly!CJ170</f>
        <v>10</v>
      </c>
      <c r="D171" s="17">
        <f>[1]Fiscal!I170</f>
        <v>18</v>
      </c>
      <c r="E171" s="17"/>
      <c r="F171" s="88">
        <f>[1]Monthly!BX170</f>
        <v>0</v>
      </c>
      <c r="G171" s="19"/>
    </row>
    <row r="172" spans="1:7" x14ac:dyDescent="0.25">
      <c r="A172" s="87" t="s">
        <v>54</v>
      </c>
      <c r="B172" s="68"/>
      <c r="C172" s="17">
        <f>[1]Monthly!CJ171</f>
        <v>0</v>
      </c>
      <c r="D172" s="17">
        <f>[1]Fiscal!I171</f>
        <v>0</v>
      </c>
      <c r="E172" s="17"/>
      <c r="F172" s="88">
        <f>[1]Monthly!BX171</f>
        <v>0</v>
      </c>
      <c r="G172" s="19"/>
    </row>
    <row r="173" spans="1:7" x14ac:dyDescent="0.25">
      <c r="A173" s="89" t="s">
        <v>26</v>
      </c>
      <c r="B173" s="24"/>
      <c r="C173" s="24">
        <f>SUM(C165:C172)</f>
        <v>32</v>
      </c>
      <c r="D173" s="24">
        <f>SUM(D165:D172)</f>
        <v>66</v>
      </c>
      <c r="E173" s="24"/>
      <c r="F173" s="90">
        <f>SUM(F165:F172)</f>
        <v>27</v>
      </c>
      <c r="G173" s="19">
        <f t="shared" si="10"/>
        <v>0.18518518518518517</v>
      </c>
    </row>
    <row r="174" spans="1:7" x14ac:dyDescent="0.25">
      <c r="A174" s="4"/>
      <c r="B174" s="11"/>
      <c r="C174" s="32"/>
      <c r="D174" s="32"/>
      <c r="E174" s="32"/>
      <c r="F174" s="82"/>
      <c r="G174" s="79"/>
    </row>
    <row r="175" spans="1:7" x14ac:dyDescent="0.25">
      <c r="A175" s="4"/>
      <c r="B175" s="60" t="s">
        <v>100</v>
      </c>
      <c r="C175" s="8" t="s">
        <v>101</v>
      </c>
      <c r="D175" s="61" t="s">
        <v>102</v>
      </c>
      <c r="E175" s="61" t="s">
        <v>103</v>
      </c>
      <c r="F175" s="62" t="s">
        <v>104</v>
      </c>
      <c r="G175" s="10" t="s">
        <v>7</v>
      </c>
    </row>
    <row r="176" spans="1:7" x14ac:dyDescent="0.25">
      <c r="A176" s="2" t="s">
        <v>127</v>
      </c>
      <c r="B176" s="64" t="s">
        <v>106</v>
      </c>
      <c r="C176" s="61" t="s">
        <v>107</v>
      </c>
      <c r="D176" s="61" t="s">
        <v>107</v>
      </c>
      <c r="E176" s="61" t="s">
        <v>108</v>
      </c>
      <c r="F176" s="62" t="s">
        <v>108</v>
      </c>
      <c r="G176" s="8" t="s">
        <v>11</v>
      </c>
    </row>
    <row r="177" spans="1:7" x14ac:dyDescent="0.25">
      <c r="A177" s="87" t="s">
        <v>128</v>
      </c>
      <c r="B177" s="68">
        <f>[1]Monthly!CJ173</f>
        <v>0</v>
      </c>
      <c r="C177" s="17">
        <f>[1]Monthly!CJ174</f>
        <v>0</v>
      </c>
      <c r="D177" s="17">
        <f>[1]Fiscal!I174</f>
        <v>0</v>
      </c>
      <c r="E177" s="17">
        <f>[1]Monthly!BX173</f>
        <v>0</v>
      </c>
      <c r="F177" s="88">
        <f>[1]Monthly!BX174</f>
        <v>0</v>
      </c>
      <c r="G177" s="19" t="e">
        <f>(C177-F177)/F177</f>
        <v>#DIV/0!</v>
      </c>
    </row>
    <row r="178" spans="1:7" x14ac:dyDescent="0.25">
      <c r="A178" s="87" t="s">
        <v>129</v>
      </c>
      <c r="B178" s="68">
        <f>[1]Monthly!CJ175</f>
        <v>0</v>
      </c>
      <c r="C178" s="17">
        <f>[1]Monthly!CJ176</f>
        <v>0</v>
      </c>
      <c r="D178" s="17">
        <f>[1]Fiscal!I176</f>
        <v>0</v>
      </c>
      <c r="E178" s="17">
        <f>[1]Monthly!BX175</f>
        <v>0</v>
      </c>
      <c r="F178" s="88">
        <f>[1]Monthly!BX176</f>
        <v>833</v>
      </c>
      <c r="G178" s="19">
        <f>(C178-F178)/F178</f>
        <v>-1</v>
      </c>
    </row>
    <row r="179" spans="1:7" x14ac:dyDescent="0.25">
      <c r="A179" s="63" t="s">
        <v>130</v>
      </c>
      <c r="B179" s="68">
        <f>[1]Monthly!CJ177</f>
        <v>22</v>
      </c>
      <c r="C179" s="17">
        <f>[1]Monthly!CJ178</f>
        <v>217</v>
      </c>
      <c r="D179" s="17">
        <f>[1]Fiscal!I178</f>
        <v>326</v>
      </c>
      <c r="E179" s="17">
        <f>[1]Monthly!BX177</f>
        <v>7</v>
      </c>
      <c r="F179" s="88">
        <f>[1]Monthly!BX178</f>
        <v>99</v>
      </c>
      <c r="G179" s="19">
        <f>(C179-F179)/F179</f>
        <v>1.1919191919191918</v>
      </c>
    </row>
    <row r="180" spans="1:7" x14ac:dyDescent="0.25">
      <c r="A180" s="63" t="s">
        <v>131</v>
      </c>
      <c r="B180" s="68">
        <f>[1]Monthly!CJ181</f>
        <v>4</v>
      </c>
      <c r="C180" s="17">
        <f>[1]Monthly!CJ182+[1]Monthly!CJ183</f>
        <v>499</v>
      </c>
      <c r="D180" s="17">
        <f>[1]Fiscal!I191</f>
        <v>935</v>
      </c>
      <c r="E180" s="68">
        <f>[1]Monthly!BX181</f>
        <v>0</v>
      </c>
      <c r="F180" s="17">
        <f>[1]Monthly!QY182+[1]Monthly!BX183</f>
        <v>0</v>
      </c>
      <c r="G180" s="19" t="e">
        <f>(C180-F180)/F180</f>
        <v>#DIV/0!</v>
      </c>
    </row>
    <row r="181" spans="1:7" x14ac:dyDescent="0.25">
      <c r="A181" s="41"/>
      <c r="B181" s="41"/>
      <c r="C181" s="41"/>
      <c r="D181" s="41"/>
      <c r="E181" s="41"/>
      <c r="F181" s="41"/>
      <c r="G181" s="41"/>
    </row>
    <row r="182" spans="1:7" x14ac:dyDescent="0.25">
      <c r="A182" s="41"/>
      <c r="B182" s="41"/>
      <c r="C182" s="41"/>
      <c r="D182" s="8" t="s">
        <v>4</v>
      </c>
      <c r="E182" s="8" t="s">
        <v>5</v>
      </c>
      <c r="F182" s="9" t="s">
        <v>6</v>
      </c>
      <c r="G182" s="10" t="s">
        <v>7</v>
      </c>
    </row>
    <row r="183" spans="1:7" x14ac:dyDescent="0.25">
      <c r="A183" s="2" t="s">
        <v>132</v>
      </c>
      <c r="B183" s="4"/>
      <c r="C183" s="11"/>
      <c r="D183" s="8" t="s">
        <v>8</v>
      </c>
      <c r="E183" s="8" t="s">
        <v>9</v>
      </c>
      <c r="F183" s="9" t="s">
        <v>10</v>
      </c>
      <c r="G183" s="8" t="s">
        <v>11</v>
      </c>
    </row>
    <row r="184" spans="1:7" x14ac:dyDescent="0.25">
      <c r="A184" s="14" t="s">
        <v>133</v>
      </c>
      <c r="B184" s="15"/>
      <c r="C184" s="16"/>
      <c r="D184" s="17">
        <f>[1]Monthly!CJ194</f>
        <v>0</v>
      </c>
      <c r="E184" s="43">
        <f>[1]Fiscal!I194</f>
        <v>0</v>
      </c>
      <c r="F184" s="17">
        <f>[1]Monthly!BX194</f>
        <v>0</v>
      </c>
      <c r="G184" s="91"/>
    </row>
    <row r="185" spans="1:7" x14ac:dyDescent="0.25">
      <c r="A185" s="14" t="s">
        <v>134</v>
      </c>
      <c r="B185" s="15"/>
      <c r="C185" s="16"/>
      <c r="D185" s="17">
        <f>[1]Monthly!CJ195</f>
        <v>0</v>
      </c>
      <c r="E185" s="43">
        <f>[1]Fiscal!I195</f>
        <v>0</v>
      </c>
      <c r="F185" s="17">
        <f>[1]Monthly!BX195</f>
        <v>0</v>
      </c>
      <c r="G185" s="91"/>
    </row>
    <row r="186" spans="1:7" x14ac:dyDescent="0.25">
      <c r="A186" s="39" t="s">
        <v>135</v>
      </c>
      <c r="B186" s="44"/>
      <c r="C186" s="51"/>
      <c r="D186" s="17">
        <f>[1]Monthly!CJ196</f>
        <v>222</v>
      </c>
      <c r="E186" s="43">
        <f>[1]Fiscal!I196</f>
        <v>418</v>
      </c>
      <c r="F186" s="17">
        <f>[1]Monthly!BX196</f>
        <v>216</v>
      </c>
      <c r="G186" s="91">
        <f>(+D186-F186)/F186</f>
        <v>2.7777777777777776E-2</v>
      </c>
    </row>
    <row r="187" spans="1:7" x14ac:dyDescent="0.25">
      <c r="A187" s="39"/>
      <c r="B187" s="44"/>
      <c r="C187" s="45" t="s">
        <v>26</v>
      </c>
      <c r="D187" s="24">
        <f>SUM(D184:D186)</f>
        <v>222</v>
      </c>
      <c r="E187" s="24">
        <f>SUM(E184:E186)</f>
        <v>418</v>
      </c>
      <c r="F187" s="24">
        <f>SUM(F184:F186)</f>
        <v>216</v>
      </c>
      <c r="G187" s="91">
        <f>(+D187-F187)/F187</f>
        <v>2.7777777777777776E-2</v>
      </c>
    </row>
    <row r="188" spans="1:7" x14ac:dyDescent="0.25">
      <c r="A188" s="4"/>
      <c r="B188" s="4"/>
      <c r="C188" s="11"/>
      <c r="D188" s="32"/>
      <c r="E188" s="32"/>
      <c r="F188" s="32"/>
      <c r="G188" s="12"/>
    </row>
    <row r="189" spans="1:7" x14ac:dyDescent="0.25">
      <c r="A189" s="2" t="s">
        <v>136</v>
      </c>
      <c r="B189" s="4"/>
      <c r="C189" s="11"/>
      <c r="D189" s="32"/>
      <c r="E189" s="32"/>
      <c r="F189" s="32"/>
      <c r="G189" s="12"/>
    </row>
    <row r="190" spans="1:7" x14ac:dyDescent="0.25">
      <c r="A190" s="14" t="s">
        <v>137</v>
      </c>
      <c r="B190" s="15"/>
      <c r="C190" s="16"/>
      <c r="D190" s="17">
        <f>[1]Monthly!CJ199</f>
        <v>55</v>
      </c>
      <c r="E190" s="43">
        <f>[1]Fiscal!I199</f>
        <v>108</v>
      </c>
      <c r="F190" s="17">
        <f>[1]Monthly!BX199</f>
        <v>35</v>
      </c>
      <c r="G190" s="19">
        <f>(+D190-F190)/F190</f>
        <v>0.5714285714285714</v>
      </c>
    </row>
    <row r="191" spans="1:7" x14ac:dyDescent="0.25">
      <c r="A191" s="39" t="s">
        <v>138</v>
      </c>
      <c r="B191" s="44"/>
      <c r="C191" s="51"/>
      <c r="D191" s="17">
        <f>[1]Monthly!CJ200</f>
        <v>160</v>
      </c>
      <c r="E191" s="43">
        <f>[1]Fiscal!I200</f>
        <v>325</v>
      </c>
      <c r="F191" s="17">
        <f>[1]Monthly!BX200</f>
        <v>94</v>
      </c>
      <c r="G191" s="19">
        <f>(+D191-F191)/F191</f>
        <v>0.7021276595744681</v>
      </c>
    </row>
    <row r="192" spans="1:7" x14ac:dyDescent="0.25">
      <c r="A192" s="4"/>
      <c r="B192" s="4"/>
      <c r="C192" s="11"/>
      <c r="D192" s="32"/>
      <c r="E192" s="32"/>
      <c r="F192" s="32"/>
      <c r="G192" s="12"/>
    </row>
    <row r="193" spans="1:7" x14ac:dyDescent="0.25">
      <c r="A193" s="2" t="s">
        <v>139</v>
      </c>
      <c r="B193" s="4"/>
      <c r="C193" s="11"/>
      <c r="D193" s="32"/>
      <c r="E193" s="32"/>
      <c r="F193" s="32"/>
      <c r="G193" s="12"/>
    </row>
    <row r="194" spans="1:7" x14ac:dyDescent="0.25">
      <c r="A194" s="14" t="s">
        <v>140</v>
      </c>
      <c r="B194" s="15"/>
      <c r="C194" s="16"/>
      <c r="D194" s="17">
        <f>[1]Monthly!CJ203</f>
        <v>6035</v>
      </c>
      <c r="E194" s="43">
        <f>[1]Fiscal!I203</f>
        <v>6451</v>
      </c>
      <c r="F194" s="17">
        <f>[1]Monthly!BX203</f>
        <v>995</v>
      </c>
      <c r="G194" s="19">
        <f t="shared" ref="G194:G202" si="11">(+D194-F194)/F194</f>
        <v>5.0653266331658289</v>
      </c>
    </row>
    <row r="195" spans="1:7" x14ac:dyDescent="0.25">
      <c r="A195" s="39" t="s">
        <v>141</v>
      </c>
      <c r="B195" s="44"/>
      <c r="C195" s="51"/>
      <c r="D195" s="17">
        <f>[1]Monthly!CJ204</f>
        <v>212</v>
      </c>
      <c r="E195" s="43">
        <f>[1]Fiscal!I204</f>
        <v>475</v>
      </c>
      <c r="F195" s="17">
        <f>[1]Monthly!BX204</f>
        <v>279</v>
      </c>
      <c r="G195" s="19">
        <f t="shared" si="11"/>
        <v>-0.24014336917562723</v>
      </c>
    </row>
    <row r="196" spans="1:7" x14ac:dyDescent="0.25">
      <c r="A196" s="39" t="s">
        <v>142</v>
      </c>
      <c r="B196" s="44"/>
      <c r="C196" s="51"/>
      <c r="D196" s="17">
        <f>[1]Monthly!CJ205</f>
        <v>723</v>
      </c>
      <c r="E196" s="43">
        <f>[1]Fiscal!I205</f>
        <v>1478</v>
      </c>
      <c r="F196" s="17">
        <f>[1]Monthly!BX205</f>
        <v>689</v>
      </c>
      <c r="G196" s="19">
        <f t="shared" si="11"/>
        <v>4.9346879535558781E-2</v>
      </c>
    </row>
    <row r="197" spans="1:7" x14ac:dyDescent="0.25">
      <c r="A197" s="39" t="s">
        <v>143</v>
      </c>
      <c r="B197" s="44"/>
      <c r="C197" s="51"/>
      <c r="D197" s="17">
        <f>[1]Monthly!CJ206</f>
        <v>194</v>
      </c>
      <c r="E197" s="43">
        <f>[1]Fiscal!I206</f>
        <v>355</v>
      </c>
      <c r="F197" s="17">
        <f>[1]Monthly!BX206</f>
        <v>115</v>
      </c>
      <c r="G197" s="19">
        <f t="shared" si="11"/>
        <v>0.68695652173913047</v>
      </c>
    </row>
    <row r="198" spans="1:7" x14ac:dyDescent="0.25">
      <c r="A198" s="39" t="s">
        <v>144</v>
      </c>
      <c r="B198" s="44"/>
      <c r="C198" s="51"/>
      <c r="D198" s="17">
        <f>[1]Monthly!CJ207</f>
        <v>0</v>
      </c>
      <c r="E198" s="43">
        <f>[1]Fiscal!I207</f>
        <v>0</v>
      </c>
      <c r="F198" s="17">
        <f>[1]Monthly!BX207</f>
        <v>0</v>
      </c>
      <c r="G198" s="19"/>
    </row>
    <row r="199" spans="1:7" x14ac:dyDescent="0.25">
      <c r="A199" s="39" t="s">
        <v>145</v>
      </c>
      <c r="B199" s="44"/>
      <c r="C199" s="51"/>
      <c r="D199" s="17">
        <f>[1]Monthly!CJ208</f>
        <v>78</v>
      </c>
      <c r="E199" s="43">
        <f>[1]Fiscal!I208</f>
        <v>173</v>
      </c>
      <c r="F199" s="17">
        <f>[1]Monthly!BX208</f>
        <v>78</v>
      </c>
      <c r="G199" s="19">
        <f t="shared" si="11"/>
        <v>0</v>
      </c>
    </row>
    <row r="200" spans="1:7" x14ac:dyDescent="0.25">
      <c r="A200" s="39" t="s">
        <v>146</v>
      </c>
      <c r="B200" s="44"/>
      <c r="C200" s="51"/>
      <c r="D200" s="17">
        <f>[1]Monthly!CJ209</f>
        <v>207</v>
      </c>
      <c r="E200" s="43">
        <f>[1]Fiscal!I209</f>
        <v>407</v>
      </c>
      <c r="F200" s="17">
        <f>[1]Monthly!BX209</f>
        <v>207</v>
      </c>
      <c r="G200" s="19">
        <f t="shared" si="11"/>
        <v>0</v>
      </c>
    </row>
    <row r="201" spans="1:7" hidden="1" x14ac:dyDescent="0.25">
      <c r="A201" s="21" t="s">
        <v>147</v>
      </c>
      <c r="B201" s="35"/>
      <c r="C201" s="36"/>
      <c r="D201" s="17">
        <f>[1]Monthly!CJ210</f>
        <v>0</v>
      </c>
      <c r="E201" s="17">
        <f>[1]Fiscal!C210</f>
        <v>0</v>
      </c>
      <c r="F201" s="17">
        <f>[1]Monthly!BXI210</f>
        <v>0</v>
      </c>
      <c r="G201" s="19" t="e">
        <f t="shared" si="11"/>
        <v>#DIV/0!</v>
      </c>
    </row>
    <row r="202" spans="1:7" x14ac:dyDescent="0.25">
      <c r="A202" s="39" t="s">
        <v>148</v>
      </c>
      <c r="B202" s="44"/>
      <c r="C202" s="51"/>
      <c r="D202" s="17">
        <f>[1]Monthly!CJ211</f>
        <v>826</v>
      </c>
      <c r="E202" s="43">
        <f>[1]Fiscal!I211</f>
        <v>1734</v>
      </c>
      <c r="F202" s="17">
        <f>[1]Monthly!BX211</f>
        <v>853</v>
      </c>
      <c r="G202" s="19">
        <f t="shared" si="11"/>
        <v>-3.1652989449003514E-2</v>
      </c>
    </row>
    <row r="203" spans="1:7" x14ac:dyDescent="0.25">
      <c r="A203" s="4"/>
      <c r="B203" s="4"/>
      <c r="C203" s="11"/>
      <c r="D203" s="32"/>
      <c r="E203" s="32"/>
      <c r="F203" s="32"/>
      <c r="G203" s="12"/>
    </row>
    <row r="204" spans="1:7" x14ac:dyDescent="0.25">
      <c r="A204" s="2" t="s">
        <v>149</v>
      </c>
      <c r="B204" s="4"/>
      <c r="C204" s="11"/>
      <c r="D204" s="32"/>
      <c r="E204" s="32"/>
      <c r="F204" s="32"/>
      <c r="G204" s="12"/>
    </row>
    <row r="205" spans="1:7" x14ac:dyDescent="0.25">
      <c r="A205" s="14" t="s">
        <v>47</v>
      </c>
      <c r="B205" s="15"/>
      <c r="C205" s="16"/>
      <c r="D205" s="17">
        <f>[1]Monthly!CJ214</f>
        <v>760</v>
      </c>
      <c r="E205" s="43">
        <f>[1]Fiscal!I214</f>
        <v>1364</v>
      </c>
      <c r="F205" s="17">
        <f>[1]Monthly!BX214</f>
        <v>1090</v>
      </c>
      <c r="G205" s="19">
        <f t="shared" ref="G205:G214" si="12">(+D205-F205)/F205</f>
        <v>-0.30275229357798167</v>
      </c>
    </row>
    <row r="206" spans="1:7" x14ac:dyDescent="0.25">
      <c r="A206" s="39" t="s">
        <v>48</v>
      </c>
      <c r="B206" s="44"/>
      <c r="C206" s="51"/>
      <c r="D206" s="17">
        <f>[1]Monthly!CJ215</f>
        <v>0</v>
      </c>
      <c r="E206" s="43">
        <f>[1]Fiscal!I215</f>
        <v>0</v>
      </c>
      <c r="F206" s="17">
        <f>[1]Monthly!BX215</f>
        <v>1</v>
      </c>
      <c r="G206" s="19">
        <f t="shared" si="12"/>
        <v>-1</v>
      </c>
    </row>
    <row r="207" spans="1:7" x14ac:dyDescent="0.25">
      <c r="A207" s="39" t="s">
        <v>49</v>
      </c>
      <c r="B207" s="44"/>
      <c r="C207" s="51"/>
      <c r="D207" s="17">
        <f>[1]Monthly!CJ216</f>
        <v>3</v>
      </c>
      <c r="E207" s="43">
        <f>[1]Fiscal!I216</f>
        <v>4</v>
      </c>
      <c r="F207" s="17">
        <f>[1]Monthly!BX216</f>
        <v>0</v>
      </c>
      <c r="G207" s="19"/>
    </row>
    <row r="208" spans="1:7" x14ac:dyDescent="0.25">
      <c r="A208" s="39" t="s">
        <v>50</v>
      </c>
      <c r="B208" s="44"/>
      <c r="C208" s="51"/>
      <c r="D208" s="17">
        <f>[1]Monthly!CJ217</f>
        <v>5</v>
      </c>
      <c r="E208" s="43">
        <f>[1]Fiscal!I217</f>
        <v>10</v>
      </c>
      <c r="F208" s="17">
        <f>[1]Monthly!BX217</f>
        <v>105</v>
      </c>
      <c r="G208" s="19">
        <f t="shared" si="12"/>
        <v>-0.95238095238095233</v>
      </c>
    </row>
    <row r="209" spans="1:7" x14ac:dyDescent="0.25">
      <c r="A209" s="39" t="s">
        <v>51</v>
      </c>
      <c r="B209" s="44"/>
      <c r="C209" s="51"/>
      <c r="D209" s="17">
        <f>[1]Monthly!CJ218</f>
        <v>0</v>
      </c>
      <c r="E209" s="43">
        <f>[1]Fiscal!I218</f>
        <v>1</v>
      </c>
      <c r="F209" s="17">
        <f>[1]Monthly!BX218</f>
        <v>0</v>
      </c>
      <c r="G209" s="19"/>
    </row>
    <row r="210" spans="1:7" x14ac:dyDescent="0.25">
      <c r="A210" s="39" t="s">
        <v>52</v>
      </c>
      <c r="B210" s="44"/>
      <c r="C210" s="51"/>
      <c r="D210" s="17">
        <f>[1]Monthly!CJ219</f>
        <v>5</v>
      </c>
      <c r="E210" s="43">
        <f>[1]Fiscal!I219</f>
        <v>14</v>
      </c>
      <c r="F210" s="17">
        <f>[1]Monthly!BX219</f>
        <v>5</v>
      </c>
      <c r="G210" s="19">
        <f t="shared" si="12"/>
        <v>0</v>
      </c>
    </row>
    <row r="211" spans="1:7" x14ac:dyDescent="0.25">
      <c r="A211" s="39" t="s">
        <v>53</v>
      </c>
      <c r="B211" s="44"/>
      <c r="C211" s="51"/>
      <c r="D211" s="17">
        <f>[1]Monthly!CJ220</f>
        <v>2</v>
      </c>
      <c r="E211" s="43">
        <f>[1]Fiscal!I220</f>
        <v>8</v>
      </c>
      <c r="F211" s="17">
        <f>[1]Monthly!BX220</f>
        <v>2</v>
      </c>
      <c r="G211" s="19">
        <f t="shared" si="12"/>
        <v>0</v>
      </c>
    </row>
    <row r="212" spans="1:7" x14ac:dyDescent="0.25">
      <c r="A212" s="39" t="s">
        <v>54</v>
      </c>
      <c r="B212" s="44"/>
      <c r="C212" s="51"/>
      <c r="D212" s="17">
        <f>[1]Monthly!CJ221</f>
        <v>0</v>
      </c>
      <c r="E212" s="43">
        <f>[1]Fiscal!I221</f>
        <v>0</v>
      </c>
      <c r="F212" s="17">
        <f>[1]Monthly!BX221</f>
        <v>0</v>
      </c>
      <c r="G212" s="19"/>
    </row>
    <row r="213" spans="1:7" x14ac:dyDescent="0.25">
      <c r="A213" s="39"/>
      <c r="B213" s="40"/>
      <c r="C213" s="92" t="s">
        <v>26</v>
      </c>
      <c r="D213" s="24">
        <f>SUM(D205:D212)</f>
        <v>775</v>
      </c>
      <c r="E213" s="24">
        <f>SUM(E205:E212)</f>
        <v>1401</v>
      </c>
      <c r="F213" s="24">
        <f>SUM(F205:F212)</f>
        <v>1203</v>
      </c>
      <c r="G213" s="19">
        <f t="shared" si="12"/>
        <v>-0.35577722360764757</v>
      </c>
    </row>
    <row r="214" spans="1:7" x14ac:dyDescent="0.25">
      <c r="A214" s="47" t="s">
        <v>150</v>
      </c>
      <c r="B214" s="93"/>
      <c r="C214" s="94" t="s">
        <v>26</v>
      </c>
      <c r="D214" s="17">
        <f>[1]Monthly!CJ223</f>
        <v>49162</v>
      </c>
      <c r="E214" s="43"/>
      <c r="F214" s="17">
        <f>[1]Monthly!BX223</f>
        <v>48536</v>
      </c>
      <c r="G214" s="19">
        <f t="shared" si="12"/>
        <v>1.2897642986649084E-2</v>
      </c>
    </row>
    <row r="215" spans="1:7" x14ac:dyDescent="0.25">
      <c r="A215" s="4"/>
      <c r="B215" s="4"/>
      <c r="C215" s="11"/>
      <c r="D215" s="32"/>
      <c r="E215" s="32"/>
      <c r="F215" s="32"/>
      <c r="G215" s="46"/>
    </row>
    <row r="216" spans="1:7" x14ac:dyDescent="0.25">
      <c r="A216" s="2" t="s">
        <v>151</v>
      </c>
      <c r="B216" s="4"/>
      <c r="C216" s="11"/>
      <c r="D216" s="32"/>
      <c r="E216" s="32"/>
      <c r="F216" s="32"/>
      <c r="G216" s="12"/>
    </row>
    <row r="217" spans="1:7" x14ac:dyDescent="0.25">
      <c r="A217" s="14" t="s">
        <v>152</v>
      </c>
      <c r="B217" s="15"/>
      <c r="C217" s="16"/>
      <c r="D217" s="95">
        <f>[1]Monthly!CJ227</f>
        <v>1229.4000000000001</v>
      </c>
      <c r="E217" s="43">
        <f>[1]Fiscal!I227</f>
        <v>2472.38</v>
      </c>
      <c r="F217" s="95">
        <f>[1]Monthly!BX227</f>
        <v>1070.77</v>
      </c>
      <c r="G217" s="19">
        <f t="shared" ref="G217:G228" si="13">(+D217-F217)/F217</f>
        <v>0.1481457269068055</v>
      </c>
    </row>
    <row r="218" spans="1:7" x14ac:dyDescent="0.25">
      <c r="A218" s="39" t="s">
        <v>153</v>
      </c>
      <c r="B218" s="44"/>
      <c r="C218" s="51"/>
      <c r="D218" s="95">
        <f>[1]Monthly!CJ228</f>
        <v>1182.4000000000001</v>
      </c>
      <c r="E218" s="43">
        <f>[1]Fiscal!I228</f>
        <v>2020.89</v>
      </c>
      <c r="F218" s="95">
        <f>[1]Monthly!BX228</f>
        <v>616.97</v>
      </c>
      <c r="G218" s="19">
        <f t="shared" si="13"/>
        <v>0.91646271293579917</v>
      </c>
    </row>
    <row r="219" spans="1:7" x14ac:dyDescent="0.25">
      <c r="A219" s="39" t="s">
        <v>154</v>
      </c>
      <c r="B219" s="44"/>
      <c r="C219" s="51"/>
      <c r="D219" s="95">
        <f>[1]Monthly!CJ229</f>
        <v>15</v>
      </c>
      <c r="E219" s="43">
        <f>[1]Fiscal!I229</f>
        <v>42</v>
      </c>
      <c r="F219" s="95">
        <f>[1]Monthly!BX229</f>
        <v>30</v>
      </c>
      <c r="G219" s="19">
        <f t="shared" si="13"/>
        <v>-0.5</v>
      </c>
    </row>
    <row r="220" spans="1:7" x14ac:dyDescent="0.25">
      <c r="A220" s="39" t="s">
        <v>155</v>
      </c>
      <c r="B220" s="44"/>
      <c r="C220" s="51"/>
      <c r="D220" s="95">
        <f>[1]Monthly!CJ230</f>
        <v>0</v>
      </c>
      <c r="E220" s="43">
        <f>[1]Fiscal!I230</f>
        <v>0</v>
      </c>
      <c r="F220" s="95">
        <f>[1]Monthly!BX230</f>
        <v>0.25</v>
      </c>
      <c r="G220" s="19">
        <f t="shared" si="13"/>
        <v>-1</v>
      </c>
    </row>
    <row r="221" spans="1:7" hidden="1" x14ac:dyDescent="0.25">
      <c r="A221" s="39" t="s">
        <v>156</v>
      </c>
      <c r="B221" s="44"/>
      <c r="C221" s="51"/>
      <c r="D221" s="95">
        <f>[1]Monthly!CJ231</f>
        <v>0</v>
      </c>
      <c r="E221" s="43">
        <f>[1]Fiscal!H231</f>
        <v>0</v>
      </c>
      <c r="F221" s="95">
        <f>[1]Monthly!BX231</f>
        <v>0</v>
      </c>
      <c r="G221" s="19" t="e">
        <f t="shared" si="13"/>
        <v>#DIV/0!</v>
      </c>
    </row>
    <row r="222" spans="1:7" x14ac:dyDescent="0.25">
      <c r="A222" s="39" t="s">
        <v>157</v>
      </c>
      <c r="B222" s="44"/>
      <c r="C222" s="51"/>
      <c r="D222" s="95">
        <f>[1]Monthly!CJ232</f>
        <v>0</v>
      </c>
      <c r="E222" s="43">
        <f>[1]Fiscal!I232</f>
        <v>0</v>
      </c>
      <c r="F222" s="95">
        <f>[1]Monthly!BX232</f>
        <v>0</v>
      </c>
      <c r="G222" s="19"/>
    </row>
    <row r="223" spans="1:7" hidden="1" x14ac:dyDescent="0.25">
      <c r="A223" s="39" t="s">
        <v>158</v>
      </c>
      <c r="B223" s="44"/>
      <c r="C223" s="51"/>
      <c r="D223" s="95">
        <f>[1]Monthly!CJ233</f>
        <v>0</v>
      </c>
      <c r="E223" s="43">
        <f>[1]Fiscal!H233</f>
        <v>0</v>
      </c>
      <c r="F223" s="95">
        <f>[1]Monthly!BX233</f>
        <v>0</v>
      </c>
      <c r="G223" s="19" t="e">
        <f t="shared" si="13"/>
        <v>#DIV/0!</v>
      </c>
    </row>
    <row r="224" spans="1:7" hidden="1" x14ac:dyDescent="0.25">
      <c r="A224" s="39" t="s">
        <v>159</v>
      </c>
      <c r="B224" s="44"/>
      <c r="C224" s="51"/>
      <c r="D224" s="95">
        <f>[1]Monthly!CJ234</f>
        <v>0</v>
      </c>
      <c r="E224" s="43">
        <f>[1]Fiscal!H234</f>
        <v>0</v>
      </c>
      <c r="F224" s="95">
        <f>[1]Monthly!BX234</f>
        <v>0</v>
      </c>
      <c r="G224" s="19" t="e">
        <f t="shared" si="13"/>
        <v>#DIV/0!</v>
      </c>
    </row>
    <row r="225" spans="1:7" x14ac:dyDescent="0.25">
      <c r="A225" s="39" t="s">
        <v>160</v>
      </c>
      <c r="B225" s="44"/>
      <c r="C225" s="51"/>
      <c r="D225" s="95">
        <f>[1]Monthly!CJ235</f>
        <v>3170</v>
      </c>
      <c r="E225" s="43">
        <f>[1]Fiscal!I235</f>
        <v>6320</v>
      </c>
      <c r="F225" s="95">
        <f>[1]Monthly!BX235</f>
        <v>3010</v>
      </c>
      <c r="G225" s="19">
        <f t="shared" si="13"/>
        <v>5.3156146179401995E-2</v>
      </c>
    </row>
    <row r="226" spans="1:7" hidden="1" x14ac:dyDescent="0.25">
      <c r="A226" s="49" t="s">
        <v>161</v>
      </c>
      <c r="B226" s="44"/>
      <c r="C226" s="51"/>
      <c r="D226" s="95">
        <f>[1]Monthly!CJ236</f>
        <v>0</v>
      </c>
      <c r="E226" s="43">
        <f>[1]Fiscal!H236</f>
        <v>0</v>
      </c>
      <c r="F226" s="95">
        <f>[1]Monthly!BX236</f>
        <v>0</v>
      </c>
      <c r="G226" s="19" t="e">
        <f t="shared" si="13"/>
        <v>#DIV/0!</v>
      </c>
    </row>
    <row r="227" spans="1:7" x14ac:dyDescent="0.25">
      <c r="A227" s="39" t="s">
        <v>162</v>
      </c>
      <c r="B227" s="44"/>
      <c r="C227" s="51"/>
      <c r="D227" s="95">
        <f>[1]Monthly!CJ237</f>
        <v>0</v>
      </c>
      <c r="E227" s="43">
        <f>[1]Fiscal!I237</f>
        <v>0</v>
      </c>
      <c r="F227" s="95">
        <f>[1]Monthly!BX237</f>
        <v>0</v>
      </c>
      <c r="G227" s="19"/>
    </row>
    <row r="228" spans="1:7" x14ac:dyDescent="0.25">
      <c r="A228" s="39"/>
      <c r="B228" s="40"/>
      <c r="C228" s="92" t="s">
        <v>26</v>
      </c>
      <c r="D228" s="96">
        <f>SUM(D217:D227)</f>
        <v>5596.8</v>
      </c>
      <c r="E228" s="96">
        <f>SUM(E217:E227)</f>
        <v>10855.27</v>
      </c>
      <c r="F228" s="96">
        <f>SUM(F217:F227)</f>
        <v>4727.99</v>
      </c>
      <c r="G228" s="19">
        <f t="shared" si="13"/>
        <v>0.18375884889773464</v>
      </c>
    </row>
    <row r="229" spans="1:7" x14ac:dyDescent="0.25">
      <c r="A229" s="41"/>
      <c r="B229" s="41"/>
      <c r="C229" s="41"/>
      <c r="D229" s="41"/>
      <c r="E229" s="41"/>
      <c r="F229" s="41"/>
      <c r="G229" s="41"/>
    </row>
    <row r="230" spans="1:7" x14ac:dyDescent="0.25">
      <c r="A230" s="41"/>
      <c r="B230" s="41"/>
      <c r="C230" s="41"/>
      <c r="D230" s="41"/>
      <c r="E230" s="41"/>
      <c r="F230" s="41"/>
      <c r="G230" s="41"/>
    </row>
    <row r="231" spans="1:7" x14ac:dyDescent="0.25">
      <c r="A231" s="87" t="s">
        <v>163</v>
      </c>
      <c r="B231" s="87"/>
      <c r="C231" s="68"/>
      <c r="D231" s="95">
        <f>[1]Monthly!CJ240</f>
        <v>3367.08</v>
      </c>
      <c r="E231" s="95">
        <f>[1]Fiscal!I240</f>
        <v>7733.08</v>
      </c>
      <c r="F231" s="95">
        <f>[1]Monthly!BX240</f>
        <v>10479.76</v>
      </c>
      <c r="G231" s="19">
        <f t="shared" ref="G231" si="14">(+D231-F231)/F231</f>
        <v>-0.67870638258891425</v>
      </c>
    </row>
    <row r="232" spans="1:7" x14ac:dyDescent="0.25">
      <c r="A232" s="87" t="s">
        <v>164</v>
      </c>
      <c r="B232" s="87"/>
      <c r="C232" s="68"/>
      <c r="D232" s="95">
        <f>[1]Monthly!CJ241</f>
        <v>0</v>
      </c>
      <c r="E232" s="95">
        <f>[1]Fiscal!I241</f>
        <v>0</v>
      </c>
      <c r="F232" s="95">
        <f>[1]Monthly!BX241</f>
        <v>0</v>
      </c>
      <c r="G232" s="19"/>
    </row>
    <row r="233" spans="1:7" x14ac:dyDescent="0.25">
      <c r="G233" s="46"/>
    </row>
    <row r="234" spans="1:7" x14ac:dyDescent="0.25">
      <c r="G234" s="46"/>
    </row>
    <row r="235" spans="1:7" x14ac:dyDescent="0.25">
      <c r="G235" s="46"/>
    </row>
    <row r="236" spans="1:7" x14ac:dyDescent="0.25">
      <c r="G236" s="46"/>
    </row>
    <row r="237" spans="1:7" x14ac:dyDescent="0.25">
      <c r="G237" s="46"/>
    </row>
    <row r="238" spans="1:7" x14ac:dyDescent="0.25">
      <c r="G238" s="46"/>
    </row>
    <row r="239" spans="1:7" x14ac:dyDescent="0.25">
      <c r="G239" s="46"/>
    </row>
    <row r="240" spans="1:7" x14ac:dyDescent="0.25">
      <c r="G240" s="46"/>
    </row>
    <row r="241" spans="7:7" x14ac:dyDescent="0.25">
      <c r="G241" s="46"/>
    </row>
  </sheetData>
  <pageMargins left="0.7" right="0.7" top="0.75" bottom="0.75" header="0.3" footer="0.3"/>
  <pageSetup scale="69" orientation="portrait" r:id="rId1"/>
  <rowBreaks count="3" manualBreakCount="3">
    <brk id="41" max="6" man="1"/>
    <brk id="102" max="6" man="1"/>
    <brk id="16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Aug 22</vt:lpstr>
      <vt:lpstr>'Aug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2022-09-22T21:14:46Z</dcterms:created>
  <dcterms:modified xsi:type="dcterms:W3CDTF">2022-09-22T21:15:25Z</dcterms:modified>
</cp:coreProperties>
</file>