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Oct Bd mtg\"/>
    </mc:Choice>
  </mc:AlternateContent>
  <bookViews>
    <workbookView xWindow="0" yWindow="0" windowWidth="28800" windowHeight="12300"/>
  </bookViews>
  <sheets>
    <sheet name="Sept 22" sheetId="1" r:id="rId1"/>
  </sheets>
  <externalReferences>
    <externalReference r:id="rId2"/>
  </externalReferences>
  <definedNames>
    <definedName name="_xlnm.Print_Area" localSheetId="0">'Sept 22'!$A$1:$G$223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4" i="1" l="1"/>
  <c r="E224" i="1"/>
  <c r="D224" i="1"/>
  <c r="F223" i="1"/>
  <c r="E223" i="1"/>
  <c r="D223" i="1"/>
  <c r="G223" i="1" s="1"/>
  <c r="F219" i="1"/>
  <c r="E219" i="1"/>
  <c r="D219" i="1"/>
  <c r="F218" i="1"/>
  <c r="E218" i="1"/>
  <c r="D218" i="1"/>
  <c r="G218" i="1" s="1"/>
  <c r="F217" i="1"/>
  <c r="E217" i="1"/>
  <c r="D217" i="1"/>
  <c r="G217" i="1" s="1"/>
  <c r="F216" i="1"/>
  <c r="E216" i="1"/>
  <c r="D216" i="1"/>
  <c r="F215" i="1"/>
  <c r="E215" i="1"/>
  <c r="D215" i="1"/>
  <c r="G215" i="1" s="1"/>
  <c r="F214" i="1"/>
  <c r="E214" i="1"/>
  <c r="D214" i="1"/>
  <c r="F213" i="1"/>
  <c r="E213" i="1"/>
  <c r="D213" i="1"/>
  <c r="G213" i="1" s="1"/>
  <c r="F212" i="1"/>
  <c r="E212" i="1"/>
  <c r="D212" i="1"/>
  <c r="F211" i="1"/>
  <c r="G211" i="1" s="1"/>
  <c r="E211" i="1"/>
  <c r="D211" i="1"/>
  <c r="F210" i="1"/>
  <c r="E210" i="1"/>
  <c r="D210" i="1"/>
  <c r="F209" i="1"/>
  <c r="E209" i="1"/>
  <c r="E220" i="1" s="1"/>
  <c r="D209" i="1"/>
  <c r="F206" i="1"/>
  <c r="D206" i="1"/>
  <c r="G206" i="1" s="1"/>
  <c r="F204" i="1"/>
  <c r="E204" i="1"/>
  <c r="D204" i="1"/>
  <c r="F203" i="1"/>
  <c r="E203" i="1"/>
  <c r="D203" i="1"/>
  <c r="F202" i="1"/>
  <c r="E202" i="1"/>
  <c r="D202" i="1"/>
  <c r="G202" i="1" s="1"/>
  <c r="F201" i="1"/>
  <c r="E201" i="1"/>
  <c r="D201" i="1"/>
  <c r="G201" i="1" s="1"/>
  <c r="F200" i="1"/>
  <c r="E200" i="1"/>
  <c r="D200" i="1"/>
  <c r="G200" i="1" s="1"/>
  <c r="F199" i="1"/>
  <c r="E199" i="1"/>
  <c r="D199" i="1"/>
  <c r="G199" i="1" s="1"/>
  <c r="F198" i="1"/>
  <c r="F205" i="1" s="1"/>
  <c r="E198" i="1"/>
  <c r="E205" i="1" s="1"/>
  <c r="D198" i="1"/>
  <c r="F197" i="1"/>
  <c r="E197" i="1"/>
  <c r="D197" i="1"/>
  <c r="F194" i="1"/>
  <c r="E194" i="1"/>
  <c r="D194" i="1"/>
  <c r="G194" i="1" s="1"/>
  <c r="F193" i="1"/>
  <c r="E193" i="1"/>
  <c r="D193" i="1"/>
  <c r="G193" i="1" s="1"/>
  <c r="F192" i="1"/>
  <c r="E192" i="1"/>
  <c r="D192" i="1"/>
  <c r="G192" i="1" s="1"/>
  <c r="F191" i="1"/>
  <c r="E191" i="1"/>
  <c r="D191" i="1"/>
  <c r="F190" i="1"/>
  <c r="E190" i="1"/>
  <c r="D190" i="1"/>
  <c r="F189" i="1"/>
  <c r="E189" i="1"/>
  <c r="D189" i="1"/>
  <c r="G189" i="1" s="1"/>
  <c r="F188" i="1"/>
  <c r="E188" i="1"/>
  <c r="D188" i="1"/>
  <c r="F187" i="1"/>
  <c r="E187" i="1"/>
  <c r="D187" i="1"/>
  <c r="G187" i="1" s="1"/>
  <c r="F186" i="1"/>
  <c r="G186" i="1" s="1"/>
  <c r="E186" i="1"/>
  <c r="D186" i="1"/>
  <c r="F183" i="1"/>
  <c r="E183" i="1"/>
  <c r="D183" i="1"/>
  <c r="G183" i="1" s="1"/>
  <c r="F182" i="1"/>
  <c r="E182" i="1"/>
  <c r="D182" i="1"/>
  <c r="F178" i="1"/>
  <c r="F179" i="1" s="1"/>
  <c r="E178" i="1"/>
  <c r="D178" i="1"/>
  <c r="F177" i="1"/>
  <c r="E177" i="1"/>
  <c r="D177" i="1"/>
  <c r="F176" i="1"/>
  <c r="E176" i="1"/>
  <c r="E179" i="1" s="1"/>
  <c r="D176" i="1"/>
  <c r="D179" i="1" s="1"/>
  <c r="G179" i="1" s="1"/>
  <c r="F172" i="1"/>
  <c r="E172" i="1"/>
  <c r="D172" i="1"/>
  <c r="C172" i="1"/>
  <c r="B172" i="1"/>
  <c r="F171" i="1"/>
  <c r="E171" i="1"/>
  <c r="D171" i="1"/>
  <c r="C171" i="1"/>
  <c r="B171" i="1"/>
  <c r="F170" i="1"/>
  <c r="E170" i="1"/>
  <c r="D170" i="1"/>
  <c r="C170" i="1"/>
  <c r="G170" i="1" s="1"/>
  <c r="B170" i="1"/>
  <c r="F169" i="1"/>
  <c r="E169" i="1"/>
  <c r="D169" i="1"/>
  <c r="C169" i="1"/>
  <c r="B169" i="1"/>
  <c r="F164" i="1"/>
  <c r="D164" i="1"/>
  <c r="C164" i="1"/>
  <c r="F163" i="1"/>
  <c r="D163" i="1"/>
  <c r="C163" i="1"/>
  <c r="F162" i="1"/>
  <c r="D162" i="1"/>
  <c r="C162" i="1"/>
  <c r="F161" i="1"/>
  <c r="D161" i="1"/>
  <c r="C161" i="1"/>
  <c r="F160" i="1"/>
  <c r="D160" i="1"/>
  <c r="C160" i="1"/>
  <c r="F159" i="1"/>
  <c r="D159" i="1"/>
  <c r="C159" i="1"/>
  <c r="G159" i="1" s="1"/>
  <c r="F158" i="1"/>
  <c r="F165" i="1" s="1"/>
  <c r="D158" i="1"/>
  <c r="C158" i="1"/>
  <c r="F157" i="1"/>
  <c r="D157" i="1"/>
  <c r="C157" i="1"/>
  <c r="G157" i="1" s="1"/>
  <c r="F153" i="1"/>
  <c r="D153" i="1"/>
  <c r="C153" i="1"/>
  <c r="F152" i="1"/>
  <c r="D152" i="1"/>
  <c r="C152" i="1"/>
  <c r="F149" i="1"/>
  <c r="E149" i="1"/>
  <c r="D149" i="1"/>
  <c r="C149" i="1"/>
  <c r="B149" i="1"/>
  <c r="F148" i="1"/>
  <c r="E148" i="1"/>
  <c r="D148" i="1"/>
  <c r="C148" i="1"/>
  <c r="B148" i="1"/>
  <c r="F147" i="1"/>
  <c r="E147" i="1"/>
  <c r="D147" i="1"/>
  <c r="C147" i="1"/>
  <c r="B147" i="1"/>
  <c r="F146" i="1"/>
  <c r="E146" i="1"/>
  <c r="D146" i="1"/>
  <c r="C146" i="1"/>
  <c r="G146" i="1" s="1"/>
  <c r="B146" i="1"/>
  <c r="F145" i="1"/>
  <c r="E145" i="1"/>
  <c r="D145" i="1"/>
  <c r="C145" i="1"/>
  <c r="B145" i="1"/>
  <c r="F144" i="1"/>
  <c r="E144" i="1"/>
  <c r="D144" i="1"/>
  <c r="C144" i="1"/>
  <c r="B144" i="1"/>
  <c r="F141" i="1"/>
  <c r="E141" i="1"/>
  <c r="D141" i="1"/>
  <c r="C141" i="1"/>
  <c r="G141" i="1" s="1"/>
  <c r="B141" i="1"/>
  <c r="F140" i="1"/>
  <c r="G140" i="1" s="1"/>
  <c r="E140" i="1"/>
  <c r="D140" i="1"/>
  <c r="C140" i="1"/>
  <c r="B140" i="1"/>
  <c r="F139" i="1"/>
  <c r="D139" i="1"/>
  <c r="C139" i="1"/>
  <c r="G139" i="1" s="1"/>
  <c r="F138" i="1"/>
  <c r="E138" i="1"/>
  <c r="D138" i="1"/>
  <c r="C138" i="1"/>
  <c r="B138" i="1"/>
  <c r="F137" i="1"/>
  <c r="E137" i="1"/>
  <c r="D137" i="1"/>
  <c r="C137" i="1"/>
  <c r="B137" i="1"/>
  <c r="F136" i="1"/>
  <c r="E136" i="1"/>
  <c r="D136" i="1"/>
  <c r="C136" i="1"/>
  <c r="G136" i="1" s="1"/>
  <c r="B136" i="1"/>
  <c r="F135" i="1"/>
  <c r="E135" i="1"/>
  <c r="D135" i="1"/>
  <c r="C135" i="1"/>
  <c r="B135" i="1"/>
  <c r="F129" i="1"/>
  <c r="E129" i="1"/>
  <c r="D129" i="1"/>
  <c r="G128" i="1"/>
  <c r="F128" i="1"/>
  <c r="E128" i="1"/>
  <c r="D128" i="1"/>
  <c r="F127" i="1"/>
  <c r="E127" i="1"/>
  <c r="D127" i="1"/>
  <c r="G127" i="1" s="1"/>
  <c r="F126" i="1"/>
  <c r="G126" i="1" s="1"/>
  <c r="E126" i="1"/>
  <c r="D126" i="1"/>
  <c r="F125" i="1"/>
  <c r="E125" i="1"/>
  <c r="D125" i="1"/>
  <c r="G125" i="1" s="1"/>
  <c r="F124" i="1"/>
  <c r="G124" i="1" s="1"/>
  <c r="E124" i="1"/>
  <c r="D124" i="1"/>
  <c r="F123" i="1"/>
  <c r="E123" i="1"/>
  <c r="D123" i="1"/>
  <c r="G123" i="1" s="1"/>
  <c r="F122" i="1"/>
  <c r="E122" i="1"/>
  <c r="D122" i="1"/>
  <c r="D130" i="1" s="1"/>
  <c r="F119" i="1"/>
  <c r="E119" i="1"/>
  <c r="D119" i="1"/>
  <c r="F118" i="1"/>
  <c r="E118" i="1"/>
  <c r="D118" i="1"/>
  <c r="F115" i="1"/>
  <c r="E115" i="1"/>
  <c r="D115" i="1"/>
  <c r="G115" i="1" s="1"/>
  <c r="F114" i="1"/>
  <c r="E114" i="1"/>
  <c r="D114" i="1"/>
  <c r="F113" i="1"/>
  <c r="E113" i="1"/>
  <c r="D113" i="1"/>
  <c r="G113" i="1" s="1"/>
  <c r="F109" i="1"/>
  <c r="E109" i="1"/>
  <c r="D109" i="1"/>
  <c r="F108" i="1"/>
  <c r="E108" i="1"/>
  <c r="D108" i="1"/>
  <c r="F107" i="1"/>
  <c r="E107" i="1"/>
  <c r="D107" i="1"/>
  <c r="G107" i="1" s="1"/>
  <c r="F106" i="1"/>
  <c r="E106" i="1"/>
  <c r="D106" i="1"/>
  <c r="G106" i="1" s="1"/>
  <c r="F105" i="1"/>
  <c r="E105" i="1"/>
  <c r="D105" i="1"/>
  <c r="G105" i="1" s="1"/>
  <c r="F104" i="1"/>
  <c r="E104" i="1"/>
  <c r="D104" i="1"/>
  <c r="F103" i="1"/>
  <c r="E103" i="1"/>
  <c r="D103" i="1"/>
  <c r="G103" i="1" s="1"/>
  <c r="F102" i="1"/>
  <c r="E102" i="1"/>
  <c r="D102" i="1"/>
  <c r="G102" i="1" s="1"/>
  <c r="F101" i="1"/>
  <c r="E101" i="1"/>
  <c r="D101" i="1"/>
  <c r="F100" i="1"/>
  <c r="E100" i="1"/>
  <c r="D100" i="1"/>
  <c r="G100" i="1" s="1"/>
  <c r="F99" i="1"/>
  <c r="E99" i="1"/>
  <c r="D99" i="1"/>
  <c r="G99" i="1" s="1"/>
  <c r="F98" i="1"/>
  <c r="E98" i="1"/>
  <c r="D98" i="1"/>
  <c r="G98" i="1" s="1"/>
  <c r="F97" i="1"/>
  <c r="E97" i="1"/>
  <c r="D97" i="1"/>
  <c r="G97" i="1" s="1"/>
  <c r="F96" i="1"/>
  <c r="F110" i="1" s="1"/>
  <c r="E96" i="1"/>
  <c r="D96" i="1"/>
  <c r="F95" i="1"/>
  <c r="E95" i="1"/>
  <c r="D95" i="1"/>
  <c r="F94" i="1"/>
  <c r="E94" i="1"/>
  <c r="D94" i="1"/>
  <c r="F90" i="1"/>
  <c r="E90" i="1"/>
  <c r="D90" i="1"/>
  <c r="F89" i="1"/>
  <c r="E89" i="1"/>
  <c r="D89" i="1"/>
  <c r="G89" i="1" s="1"/>
  <c r="F88" i="1"/>
  <c r="E88" i="1"/>
  <c r="D88" i="1"/>
  <c r="G88" i="1" s="1"/>
  <c r="F87" i="1"/>
  <c r="E87" i="1"/>
  <c r="D87" i="1"/>
  <c r="F86" i="1"/>
  <c r="E86" i="1"/>
  <c r="D86" i="1"/>
  <c r="G86" i="1" s="1"/>
  <c r="F85" i="1"/>
  <c r="E85" i="1"/>
  <c r="D85" i="1"/>
  <c r="F81" i="1"/>
  <c r="E81" i="1"/>
  <c r="D81" i="1"/>
  <c r="F80" i="1"/>
  <c r="E80" i="1"/>
  <c r="D80" i="1"/>
  <c r="F79" i="1"/>
  <c r="E79" i="1"/>
  <c r="D79" i="1"/>
  <c r="G79" i="1" s="1"/>
  <c r="F78" i="1"/>
  <c r="E78" i="1"/>
  <c r="D78" i="1"/>
  <c r="F77" i="1"/>
  <c r="E77" i="1"/>
  <c r="D77" i="1"/>
  <c r="F76" i="1"/>
  <c r="E76" i="1"/>
  <c r="D76" i="1"/>
  <c r="G76" i="1" s="1"/>
  <c r="F75" i="1"/>
  <c r="E75" i="1"/>
  <c r="D75" i="1"/>
  <c r="G75" i="1" s="1"/>
  <c r="F74" i="1"/>
  <c r="E74" i="1"/>
  <c r="D74" i="1"/>
  <c r="G74" i="1" s="1"/>
  <c r="F73" i="1"/>
  <c r="E73" i="1"/>
  <c r="D73" i="1"/>
  <c r="F72" i="1"/>
  <c r="E72" i="1"/>
  <c r="D72" i="1"/>
  <c r="F71" i="1"/>
  <c r="E71" i="1"/>
  <c r="D71" i="1"/>
  <c r="F70" i="1"/>
  <c r="E70" i="1"/>
  <c r="D70" i="1"/>
  <c r="G70" i="1" s="1"/>
  <c r="G69" i="1"/>
  <c r="F69" i="1"/>
  <c r="E69" i="1"/>
  <c r="D69" i="1"/>
  <c r="F65" i="1"/>
  <c r="E65" i="1"/>
  <c r="D65" i="1"/>
  <c r="F64" i="1"/>
  <c r="E64" i="1"/>
  <c r="D64" i="1"/>
  <c r="F63" i="1"/>
  <c r="E63" i="1"/>
  <c r="D63" i="1"/>
  <c r="F62" i="1"/>
  <c r="E62" i="1"/>
  <c r="E66" i="1" s="1"/>
  <c r="D62" i="1"/>
  <c r="G62" i="1" s="1"/>
  <c r="F60" i="1"/>
  <c r="E60" i="1"/>
  <c r="D60" i="1"/>
  <c r="F59" i="1"/>
  <c r="E59" i="1"/>
  <c r="D59" i="1"/>
  <c r="F58" i="1"/>
  <c r="E58" i="1"/>
  <c r="D58" i="1"/>
  <c r="F57" i="1"/>
  <c r="F61" i="1" s="1"/>
  <c r="E57" i="1"/>
  <c r="D57" i="1"/>
  <c r="G57" i="1" s="1"/>
  <c r="F54" i="1"/>
  <c r="E54" i="1"/>
  <c r="D54" i="1"/>
  <c r="G54" i="1" s="1"/>
  <c r="F51" i="1"/>
  <c r="E51" i="1"/>
  <c r="D51" i="1"/>
  <c r="F50" i="1"/>
  <c r="E50" i="1"/>
  <c r="D50" i="1"/>
  <c r="G50" i="1" s="1"/>
  <c r="F49" i="1"/>
  <c r="E49" i="1"/>
  <c r="D49" i="1"/>
  <c r="G49" i="1" s="1"/>
  <c r="F48" i="1"/>
  <c r="E48" i="1"/>
  <c r="D48" i="1"/>
  <c r="G48" i="1" s="1"/>
  <c r="G47" i="1"/>
  <c r="F47" i="1"/>
  <c r="E47" i="1"/>
  <c r="D47" i="1"/>
  <c r="F46" i="1"/>
  <c r="E46" i="1"/>
  <c r="D46" i="1"/>
  <c r="G46" i="1" s="1"/>
  <c r="F45" i="1"/>
  <c r="G45" i="1" s="1"/>
  <c r="E45" i="1"/>
  <c r="D45" i="1"/>
  <c r="F44" i="1"/>
  <c r="E44" i="1"/>
  <c r="E52" i="1" s="1"/>
  <c r="D44" i="1"/>
  <c r="G44" i="1" s="1"/>
  <c r="F40" i="1"/>
  <c r="E40" i="1"/>
  <c r="D40" i="1"/>
  <c r="F39" i="1"/>
  <c r="E39" i="1"/>
  <c r="D39" i="1"/>
  <c r="F38" i="1"/>
  <c r="E38" i="1"/>
  <c r="D38" i="1"/>
  <c r="F37" i="1"/>
  <c r="G37" i="1" s="1"/>
  <c r="E37" i="1"/>
  <c r="D37" i="1"/>
  <c r="F36" i="1"/>
  <c r="E36" i="1"/>
  <c r="D36" i="1"/>
  <c r="F35" i="1"/>
  <c r="E35" i="1"/>
  <c r="D35" i="1"/>
  <c r="F34" i="1"/>
  <c r="G34" i="1" s="1"/>
  <c r="E34" i="1"/>
  <c r="D34" i="1"/>
  <c r="F33" i="1"/>
  <c r="E33" i="1"/>
  <c r="D33" i="1"/>
  <c r="F27" i="1"/>
  <c r="E27" i="1"/>
  <c r="D27" i="1"/>
  <c r="G27" i="1" s="1"/>
  <c r="F26" i="1"/>
  <c r="E26" i="1"/>
  <c r="D26" i="1"/>
  <c r="F25" i="1"/>
  <c r="E25" i="1"/>
  <c r="D25" i="1"/>
  <c r="G25" i="1" s="1"/>
  <c r="F24" i="1"/>
  <c r="E24" i="1"/>
  <c r="D24" i="1"/>
  <c r="F23" i="1"/>
  <c r="E23" i="1"/>
  <c r="D23" i="1"/>
  <c r="F22" i="1"/>
  <c r="E22" i="1"/>
  <c r="D22" i="1"/>
  <c r="F21" i="1"/>
  <c r="E21" i="1"/>
  <c r="D21" i="1"/>
  <c r="F20" i="1"/>
  <c r="E20" i="1"/>
  <c r="D20" i="1"/>
  <c r="G20" i="1" s="1"/>
  <c r="F19" i="1"/>
  <c r="E19" i="1"/>
  <c r="D19" i="1"/>
  <c r="G19" i="1" s="1"/>
  <c r="F18" i="1"/>
  <c r="E18" i="1"/>
  <c r="D18" i="1"/>
  <c r="G18" i="1" s="1"/>
  <c r="F17" i="1"/>
  <c r="E17" i="1"/>
  <c r="D17" i="1"/>
  <c r="G17" i="1" s="1"/>
  <c r="F16" i="1"/>
  <c r="E16" i="1"/>
  <c r="D16" i="1"/>
  <c r="F15" i="1"/>
  <c r="E15" i="1"/>
  <c r="D15" i="1"/>
  <c r="G15" i="1" s="1"/>
  <c r="F14" i="1"/>
  <c r="E14" i="1"/>
  <c r="D14" i="1"/>
  <c r="G14" i="1" s="1"/>
  <c r="F13" i="1"/>
  <c r="E13" i="1"/>
  <c r="D13" i="1"/>
  <c r="F12" i="1"/>
  <c r="E12" i="1"/>
  <c r="D12" i="1"/>
  <c r="F9" i="1"/>
  <c r="E9" i="1"/>
  <c r="D9" i="1"/>
  <c r="G9" i="1" s="1"/>
  <c r="F7" i="1"/>
  <c r="E7" i="1"/>
  <c r="D7" i="1"/>
  <c r="F6" i="1"/>
  <c r="F8" i="1" s="1"/>
  <c r="E6" i="1"/>
  <c r="E8" i="1" s="1"/>
  <c r="D6" i="1"/>
  <c r="D8" i="1" s="1"/>
  <c r="G5" i="1"/>
  <c r="F5" i="1"/>
  <c r="E5" i="1"/>
  <c r="D5" i="1"/>
  <c r="G8" i="1" l="1"/>
  <c r="D220" i="1"/>
  <c r="F28" i="1"/>
  <c r="G80" i="1"/>
  <c r="F220" i="1"/>
  <c r="D41" i="1"/>
  <c r="G137" i="1"/>
  <c r="E61" i="1"/>
  <c r="D66" i="1"/>
  <c r="G66" i="1" s="1"/>
  <c r="D205" i="1"/>
  <c r="G205" i="1" s="1"/>
  <c r="D110" i="1"/>
  <c r="G110" i="1" s="1"/>
  <c r="E130" i="1"/>
  <c r="D28" i="1"/>
  <c r="G28" i="1" s="1"/>
  <c r="G182" i="1"/>
  <c r="G118" i="1"/>
  <c r="G135" i="1"/>
  <c r="G210" i="1"/>
  <c r="E110" i="1"/>
  <c r="G22" i="1"/>
  <c r="G35" i="1"/>
  <c r="F130" i="1"/>
  <c r="G130" i="1" s="1"/>
  <c r="E28" i="1"/>
  <c r="E29" i="1" s="1"/>
  <c r="E41" i="1"/>
  <c r="F41" i="1"/>
  <c r="F52" i="1"/>
  <c r="F66" i="1"/>
  <c r="G13" i="1"/>
  <c r="G21" i="1"/>
  <c r="G36" i="1"/>
  <c r="D52" i="1"/>
  <c r="G52" i="1" s="1"/>
  <c r="G58" i="1"/>
  <c r="G64" i="1"/>
  <c r="E82" i="1"/>
  <c r="G77" i="1"/>
  <c r="G85" i="1"/>
  <c r="G90" i="1"/>
  <c r="G101" i="1"/>
  <c r="G109" i="1"/>
  <c r="G119" i="1"/>
  <c r="G191" i="1"/>
  <c r="G203" i="1"/>
  <c r="G216" i="1"/>
  <c r="G38" i="1"/>
  <c r="D82" i="1"/>
  <c r="G16" i="1"/>
  <c r="G26" i="1"/>
  <c r="G39" i="1"/>
  <c r="F82" i="1"/>
  <c r="G82" i="1" s="1"/>
  <c r="G72" i="1"/>
  <c r="G96" i="1"/>
  <c r="G104" i="1"/>
  <c r="G114" i="1"/>
  <c r="D165" i="1"/>
  <c r="G171" i="1"/>
  <c r="G188" i="1"/>
  <c r="G220" i="1"/>
  <c r="F29" i="1"/>
  <c r="D29" i="1"/>
  <c r="G24" i="1"/>
  <c r="G33" i="1"/>
  <c r="G178" i="1"/>
  <c r="G209" i="1"/>
  <c r="G12" i="1"/>
  <c r="G197" i="1"/>
  <c r="G63" i="1"/>
  <c r="G94" i="1"/>
  <c r="D61" i="1"/>
  <c r="G61" i="1" s="1"/>
  <c r="C165" i="1"/>
  <c r="G165" i="1" s="1"/>
  <c r="G41" i="1" l="1"/>
  <c r="G29" i="1"/>
</calcChain>
</file>

<file path=xl/sharedStrings.xml><?xml version="1.0" encoding="utf-8"?>
<sst xmlns="http://schemas.openxmlformats.org/spreadsheetml/2006/main" count="261" uniqueCount="157">
  <si>
    <t xml:space="preserve">                     MISSOULA PUBLIC LIBRARY FY 2023</t>
  </si>
  <si>
    <t>STATISTICS REPORT FOR THE MONTH OF</t>
  </si>
  <si>
    <t xml:space="preserve">SEPTEMBER </t>
  </si>
  <si>
    <t>2022</t>
  </si>
  <si>
    <t>Current</t>
  </si>
  <si>
    <t xml:space="preserve">Year </t>
  </si>
  <si>
    <t>Same Month</t>
  </si>
  <si>
    <t>% of FY 2022 month</t>
  </si>
  <si>
    <t>Month</t>
  </si>
  <si>
    <t>Tally</t>
  </si>
  <si>
    <t>Last Year</t>
  </si>
  <si>
    <t>to current month</t>
  </si>
  <si>
    <t>Axis 360 Ebooks</t>
  </si>
  <si>
    <t>Axis 360 Audio 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</si>
  <si>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</si>
  <si>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</si>
  <si>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</si>
  <si>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</si>
  <si>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</si>
  <si>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>ConsumerReports.org</t>
  </si>
  <si>
    <t>Creativebug (new)</t>
  </si>
  <si>
    <t>Flipster</t>
  </si>
  <si>
    <t xml:space="preserve">Heritage Quest  </t>
  </si>
  <si>
    <t>JSTOR</t>
  </si>
  <si>
    <t>Kanopy</t>
  </si>
  <si>
    <t>Mango Languages</t>
  </si>
  <si>
    <t>Missoulian Index</t>
  </si>
  <si>
    <t xml:space="preserve">Novelist K-8 </t>
  </si>
  <si>
    <t>Novelist Plus - database link</t>
  </si>
  <si>
    <t>NY Times (in-house and remote access)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</si>
  <si>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</si>
  <si>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</si>
  <si>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</si>
  <si>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</si>
  <si>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</si>
  <si>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</si>
  <si>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</si>
  <si>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</si>
  <si>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</si>
  <si>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</si>
  <si>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</si>
  <si>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</si>
  <si>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</si>
  <si>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</si>
  <si>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</si>
  <si>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</si>
  <si>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</si>
  <si>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</si>
  <si>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</si>
  <si>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</si>
  <si>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</si>
  <si>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</si>
  <si>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</si>
  <si>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</si>
  <si>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</si>
  <si>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</si>
  <si>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</si>
  <si>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</si>
  <si>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</si>
  <si>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</si>
  <si>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</si>
  <si>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</si>
  <si>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</si>
  <si>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</si>
  <si>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</si>
  <si>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</si>
  <si>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</si>
  <si>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</si>
  <si>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</si>
  <si>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</si>
  <si>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% of fy 2022 month</t>
  </si>
  <si>
    <t>Reference Questions:</t>
  </si>
  <si>
    <t>Childrens work area phone</t>
  </si>
  <si>
    <t>YA</t>
  </si>
  <si>
    <t>Circ - Marketplace/Store</t>
  </si>
  <si>
    <t>Circ - Second Floor</t>
  </si>
  <si>
    <t>Circ - Third Floor</t>
  </si>
  <si>
    <t>Circ - Fourth Floor (Phone)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</si>
  <si>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</si>
  <si>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</si>
  <si>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</si>
  <si>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</si>
  <si>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</si>
  <si>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</si>
  <si>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</si>
  <si>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</si>
  <si>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</si>
  <si>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</si>
  <si>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</si>
  <si>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</si>
  <si>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</si>
  <si>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</si>
  <si>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</si>
  <si>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</si>
  <si>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</si>
  <si>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</si>
  <si>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</si>
  <si>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</si>
  <si>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</si>
  <si>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</si>
  <si>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</si>
  <si>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</si>
  <si>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</si>
  <si>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</si>
  <si>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</si>
  <si>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</si>
  <si>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</si>
  <si>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</si>
  <si>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</si>
  <si>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</si>
  <si>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</si>
  <si>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</si>
  <si>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</si>
  <si>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</si>
  <si>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</si>
  <si>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</si>
  <si>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Night:  Top Gun: Maverick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</si>
  <si>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</si>
  <si>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</si>
  <si>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</si>
  <si>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</si>
  <si>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</si>
  <si>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</si>
  <si>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</si>
  <si>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</si>
  <si>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</si>
  <si>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</si>
  <si>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</si>
  <si>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</si>
  <si>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</si>
  <si>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</si>
  <si>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</si>
  <si>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</si>
  <si>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</si>
  <si>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</si>
  <si>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</si>
  <si>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</si>
  <si>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</si>
  <si>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</si>
  <si>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</si>
  <si>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</si>
  <si>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</si>
  <si>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Current # Registered Patrons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</si>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</sst>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5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0" fillId="0" borderId="0" xfId="0" applyFont="1" applyBorder="1" applyAlignment="1"/>
    <xf numFmtId="0" fontId="2" fillId="0" borderId="6" xfId="0" applyFont="1" applyFill="1" applyBorder="1" applyAlignment="1">
      <alignment horizontal="right" vertical="top"/>
    </xf>
    <xf numFmtId="0" fontId="0" fillId="0" borderId="4" xfId="0" applyFont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6" xfId="0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0" fontId="2" fillId="0" borderId="3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</sheetNames>
    <sheetDataSet>
      <sheetData sheetId="0"/>
      <sheetData sheetId="1"/>
      <sheetData sheetId="2">
        <row r="3">
          <cell r="I3">
            <v>111748</v>
          </cell>
        </row>
        <row r="14">
          <cell r="I14">
            <v>771</v>
          </cell>
        </row>
        <row r="15">
          <cell r="I15">
            <v>756</v>
          </cell>
        </row>
        <row r="16">
          <cell r="I16">
            <v>0</v>
          </cell>
        </row>
        <row r="18">
          <cell r="I18">
            <v>38</v>
          </cell>
        </row>
        <row r="21">
          <cell r="I21">
            <v>7764</v>
          </cell>
        </row>
        <row r="22">
          <cell r="I22">
            <v>164</v>
          </cell>
        </row>
        <row r="23">
          <cell r="I23">
            <v>28</v>
          </cell>
        </row>
        <row r="24">
          <cell r="I24">
            <v>155</v>
          </cell>
        </row>
        <row r="25">
          <cell r="I25">
            <v>392</v>
          </cell>
        </row>
        <row r="26">
          <cell r="I26">
            <v>45</v>
          </cell>
        </row>
        <row r="27">
          <cell r="I27">
            <v>2675</v>
          </cell>
        </row>
        <row r="28">
          <cell r="I28">
            <v>164</v>
          </cell>
        </row>
        <row r="29">
          <cell r="I29">
            <v>82</v>
          </cell>
        </row>
        <row r="30">
          <cell r="I30">
            <v>6</v>
          </cell>
        </row>
        <row r="31">
          <cell r="I31">
            <v>180</v>
          </cell>
        </row>
        <row r="32">
          <cell r="I32">
            <v>1125</v>
          </cell>
        </row>
        <row r="33">
          <cell r="I33">
            <v>4652</v>
          </cell>
        </row>
        <row r="34">
          <cell r="I34">
            <v>133</v>
          </cell>
        </row>
        <row r="35">
          <cell r="I35">
            <v>104</v>
          </cell>
        </row>
        <row r="36">
          <cell r="I36">
            <v>125</v>
          </cell>
        </row>
        <row r="42">
          <cell r="I42">
            <v>18602</v>
          </cell>
        </row>
        <row r="43">
          <cell r="I43">
            <v>664</v>
          </cell>
        </row>
        <row r="44">
          <cell r="I44">
            <v>846</v>
          </cell>
        </row>
        <row r="45">
          <cell r="I45">
            <v>781</v>
          </cell>
        </row>
        <row r="46">
          <cell r="I46">
            <v>147</v>
          </cell>
        </row>
        <row r="47">
          <cell r="I47">
            <v>1027</v>
          </cell>
        </row>
        <row r="48">
          <cell r="I48">
            <v>357</v>
          </cell>
        </row>
        <row r="49">
          <cell r="I49">
            <v>0</v>
          </cell>
        </row>
        <row r="51">
          <cell r="I51">
            <v>20962</v>
          </cell>
        </row>
        <row r="52">
          <cell r="I52">
            <v>588</v>
          </cell>
        </row>
        <row r="53">
          <cell r="I53">
            <v>501</v>
          </cell>
        </row>
        <row r="54">
          <cell r="I54">
            <v>744</v>
          </cell>
        </row>
        <row r="55">
          <cell r="I55">
            <v>253</v>
          </cell>
        </row>
        <row r="56">
          <cell r="I56">
            <v>662</v>
          </cell>
        </row>
        <row r="57">
          <cell r="I57">
            <v>439</v>
          </cell>
        </row>
        <row r="58">
          <cell r="I58">
            <v>0</v>
          </cell>
        </row>
        <row r="59">
          <cell r="I59">
            <v>28798</v>
          </cell>
        </row>
        <row r="62">
          <cell r="I62">
            <v>39</v>
          </cell>
        </row>
        <row r="63">
          <cell r="I63">
            <v>142</v>
          </cell>
        </row>
        <row r="64">
          <cell r="I64">
            <v>0</v>
          </cell>
        </row>
        <row r="65">
          <cell r="I65">
            <v>1</v>
          </cell>
        </row>
        <row r="67">
          <cell r="I67">
            <v>117</v>
          </cell>
        </row>
        <row r="68">
          <cell r="I68">
            <v>8</v>
          </cell>
        </row>
        <row r="69">
          <cell r="I69">
            <v>4</v>
          </cell>
        </row>
        <row r="72">
          <cell r="I72">
            <v>1606</v>
          </cell>
        </row>
        <row r="73">
          <cell r="I73">
            <v>1668</v>
          </cell>
        </row>
        <row r="74">
          <cell r="I74">
            <v>0</v>
          </cell>
        </row>
        <row r="75">
          <cell r="I75">
            <v>87</v>
          </cell>
        </row>
        <row r="76">
          <cell r="I76">
            <v>85990</v>
          </cell>
        </row>
        <row r="77">
          <cell r="I77">
            <v>88512</v>
          </cell>
        </row>
        <row r="78">
          <cell r="I78">
            <v>11</v>
          </cell>
        </row>
        <row r="79">
          <cell r="I79">
            <v>4</v>
          </cell>
        </row>
        <row r="80">
          <cell r="I80">
            <v>68</v>
          </cell>
        </row>
        <row r="81">
          <cell r="I81">
            <v>0</v>
          </cell>
        </row>
        <row r="82">
          <cell r="I82">
            <v>66</v>
          </cell>
        </row>
        <row r="83">
          <cell r="I83">
            <v>76</v>
          </cell>
        </row>
        <row r="84">
          <cell r="I84">
            <v>0</v>
          </cell>
        </row>
        <row r="88">
          <cell r="I88">
            <v>41272</v>
          </cell>
        </row>
        <row r="89">
          <cell r="I89">
            <v>20870</v>
          </cell>
        </row>
        <row r="90">
          <cell r="I90">
            <v>1330</v>
          </cell>
        </row>
        <row r="91">
          <cell r="I91">
            <v>73066</v>
          </cell>
        </row>
        <row r="92">
          <cell r="I92">
            <v>353</v>
          </cell>
        </row>
        <row r="93">
          <cell r="I93">
            <v>1241</v>
          </cell>
        </row>
        <row r="96">
          <cell r="I96">
            <v>60</v>
          </cell>
        </row>
        <row r="97">
          <cell r="I97">
            <v>0</v>
          </cell>
        </row>
        <row r="98">
          <cell r="I98">
            <v>13148</v>
          </cell>
        </row>
        <row r="102">
          <cell r="I102">
            <v>3340</v>
          </cell>
        </row>
        <row r="103">
          <cell r="I103">
            <v>213</v>
          </cell>
        </row>
        <row r="104">
          <cell r="I104">
            <v>82</v>
          </cell>
        </row>
        <row r="105">
          <cell r="I105">
            <v>67</v>
          </cell>
        </row>
        <row r="106">
          <cell r="I106">
            <v>13</v>
          </cell>
        </row>
        <row r="107">
          <cell r="I107">
            <v>121</v>
          </cell>
        </row>
        <row r="108">
          <cell r="I108">
            <v>132</v>
          </cell>
        </row>
        <row r="109">
          <cell r="I109">
            <v>260</v>
          </cell>
        </row>
        <row r="110">
          <cell r="I110">
            <v>0</v>
          </cell>
        </row>
        <row r="111">
          <cell r="I111">
            <v>0</v>
          </cell>
        </row>
        <row r="115">
          <cell r="I115">
            <v>15</v>
          </cell>
        </row>
        <row r="116">
          <cell r="I116">
            <v>241</v>
          </cell>
        </row>
        <row r="117">
          <cell r="I117">
            <v>265</v>
          </cell>
        </row>
        <row r="120">
          <cell r="I120">
            <v>149</v>
          </cell>
        </row>
        <row r="121">
          <cell r="I121">
            <v>224</v>
          </cell>
        </row>
        <row r="124">
          <cell r="I124">
            <v>109027</v>
          </cell>
        </row>
        <row r="125">
          <cell r="I125">
            <v>690</v>
          </cell>
        </row>
        <row r="126">
          <cell r="I126">
            <v>868</v>
          </cell>
        </row>
        <row r="127">
          <cell r="I127">
            <v>1209</v>
          </cell>
        </row>
        <row r="128">
          <cell r="I128">
            <v>126</v>
          </cell>
        </row>
        <row r="129">
          <cell r="I129">
            <v>634</v>
          </cell>
        </row>
        <row r="130">
          <cell r="I130">
            <v>733</v>
          </cell>
        </row>
        <row r="131">
          <cell r="I131">
            <v>0</v>
          </cell>
        </row>
        <row r="137">
          <cell r="I137">
            <v>230</v>
          </cell>
        </row>
        <row r="139">
          <cell r="I139">
            <v>690</v>
          </cell>
        </row>
        <row r="141">
          <cell r="I141">
            <v>371</v>
          </cell>
        </row>
        <row r="142">
          <cell r="I142">
            <v>0</v>
          </cell>
        </row>
        <row r="144">
          <cell r="H144">
            <v>0</v>
          </cell>
        </row>
        <row r="146">
          <cell r="I146">
            <v>894</v>
          </cell>
        </row>
        <row r="148">
          <cell r="I148">
            <v>95</v>
          </cell>
        </row>
        <row r="154">
          <cell r="I154">
            <v>75</v>
          </cell>
        </row>
        <row r="157">
          <cell r="I157">
            <v>449</v>
          </cell>
        </row>
        <row r="160">
          <cell r="I160">
            <v>0</v>
          </cell>
        </row>
        <row r="163">
          <cell r="I163">
            <v>64</v>
          </cell>
        </row>
        <row r="166">
          <cell r="I166">
            <v>56</v>
          </cell>
        </row>
        <row r="168">
          <cell r="I168">
            <v>27</v>
          </cell>
        </row>
        <row r="169">
          <cell r="I169">
            <v>0</v>
          </cell>
        </row>
        <row r="170">
          <cell r="I170">
            <v>16</v>
          </cell>
        </row>
        <row r="171">
          <cell r="I171">
            <v>0</v>
          </cell>
        </row>
        <row r="172">
          <cell r="I172">
            <v>0</v>
          </cell>
        </row>
        <row r="173">
          <cell r="I173">
            <v>17</v>
          </cell>
        </row>
        <row r="174">
          <cell r="I174">
            <v>27</v>
          </cell>
        </row>
        <row r="175">
          <cell r="I175">
            <v>0</v>
          </cell>
        </row>
        <row r="178">
          <cell r="I178">
            <v>0</v>
          </cell>
        </row>
        <row r="180">
          <cell r="I180">
            <v>1264</v>
          </cell>
        </row>
        <row r="182">
          <cell r="I182">
            <v>788</v>
          </cell>
        </row>
        <row r="183">
          <cell r="I183">
            <v>47</v>
          </cell>
        </row>
        <row r="184">
          <cell r="I184">
            <v>23</v>
          </cell>
        </row>
        <row r="195">
          <cell r="I195">
            <v>4193</v>
          </cell>
        </row>
        <row r="198">
          <cell r="I198">
            <v>0</v>
          </cell>
        </row>
        <row r="199">
          <cell r="I199">
            <v>0</v>
          </cell>
        </row>
        <row r="200">
          <cell r="I200">
            <v>637</v>
          </cell>
        </row>
        <row r="203">
          <cell r="I203">
            <v>148</v>
          </cell>
        </row>
        <row r="204">
          <cell r="I204">
            <v>521</v>
          </cell>
        </row>
        <row r="207">
          <cell r="I207">
            <v>7348</v>
          </cell>
        </row>
        <row r="208">
          <cell r="I208">
            <v>737</v>
          </cell>
        </row>
        <row r="209">
          <cell r="I209">
            <v>2428</v>
          </cell>
        </row>
        <row r="210">
          <cell r="I210">
            <v>694</v>
          </cell>
        </row>
        <row r="211">
          <cell r="I211">
            <v>0</v>
          </cell>
        </row>
        <row r="212">
          <cell r="I212">
            <v>290</v>
          </cell>
        </row>
        <row r="213">
          <cell r="I213">
            <v>667</v>
          </cell>
        </row>
        <row r="214">
          <cell r="C214">
            <v>0</v>
          </cell>
        </row>
        <row r="215">
          <cell r="I215">
            <v>2660</v>
          </cell>
        </row>
        <row r="218">
          <cell r="I218">
            <v>1889</v>
          </cell>
        </row>
        <row r="219">
          <cell r="I219">
            <v>1</v>
          </cell>
        </row>
        <row r="220">
          <cell r="I220">
            <v>8</v>
          </cell>
        </row>
        <row r="221">
          <cell r="I221">
            <v>10</v>
          </cell>
        </row>
        <row r="222">
          <cell r="I222">
            <v>12</v>
          </cell>
        </row>
        <row r="223">
          <cell r="I223">
            <v>19</v>
          </cell>
        </row>
        <row r="224">
          <cell r="I224">
            <v>11</v>
          </cell>
        </row>
        <row r="225">
          <cell r="I225">
            <v>0</v>
          </cell>
        </row>
        <row r="231">
          <cell r="I231">
            <v>3837.58</v>
          </cell>
        </row>
        <row r="232">
          <cell r="I232">
            <v>2525.4300000000003</v>
          </cell>
        </row>
        <row r="233">
          <cell r="I233">
            <v>89</v>
          </cell>
        </row>
        <row r="234">
          <cell r="I234">
            <v>0</v>
          </cell>
        </row>
        <row r="235">
          <cell r="H235">
            <v>0</v>
          </cell>
        </row>
        <row r="236">
          <cell r="I236">
            <v>0</v>
          </cell>
        </row>
        <row r="237">
          <cell r="H237">
            <v>0</v>
          </cell>
        </row>
        <row r="238">
          <cell r="H238">
            <v>0</v>
          </cell>
        </row>
        <row r="239">
          <cell r="I239">
            <v>8770</v>
          </cell>
        </row>
        <row r="240">
          <cell r="H240">
            <v>0</v>
          </cell>
        </row>
        <row r="241">
          <cell r="I241">
            <v>0</v>
          </cell>
        </row>
        <row r="244">
          <cell r="I244">
            <v>12403.83</v>
          </cell>
        </row>
        <row r="245">
          <cell r="I245">
            <v>0</v>
          </cell>
        </row>
      </sheetData>
      <sheetData sheetId="3">
        <row r="3">
          <cell r="BY3">
            <v>36967</v>
          </cell>
        </row>
        <row r="14">
          <cell r="BY14">
            <v>186</v>
          </cell>
          <cell r="CK14">
            <v>202</v>
          </cell>
        </row>
        <row r="15">
          <cell r="CK15">
            <v>220</v>
          </cell>
        </row>
        <row r="18">
          <cell r="BY18">
            <v>43</v>
          </cell>
          <cell r="CK18">
            <v>12</v>
          </cell>
        </row>
        <row r="21">
          <cell r="BY21">
            <v>969</v>
          </cell>
          <cell r="CK21">
            <v>779</v>
          </cell>
        </row>
        <row r="22">
          <cell r="BY22">
            <v>57</v>
          </cell>
          <cell r="CK22">
            <v>62</v>
          </cell>
        </row>
        <row r="23">
          <cell r="BY23">
            <v>15</v>
          </cell>
          <cell r="CK23">
            <v>9</v>
          </cell>
        </row>
        <row r="24">
          <cell r="BY24">
            <v>78</v>
          </cell>
          <cell r="CK24">
            <v>62</v>
          </cell>
        </row>
        <row r="25">
          <cell r="BY25">
            <v>174</v>
          </cell>
          <cell r="CK25">
            <v>298</v>
          </cell>
        </row>
        <row r="26">
          <cell r="BY26">
            <v>3</v>
          </cell>
          <cell r="CK26">
            <v>18</v>
          </cell>
        </row>
        <row r="27">
          <cell r="BY27">
            <v>835</v>
          </cell>
          <cell r="CK27">
            <v>902</v>
          </cell>
        </row>
        <row r="28">
          <cell r="BY28">
            <v>155</v>
          </cell>
          <cell r="CK28">
            <v>47</v>
          </cell>
        </row>
        <row r="29">
          <cell r="BY29">
            <v>23</v>
          </cell>
          <cell r="CK29">
            <v>25</v>
          </cell>
        </row>
        <row r="30">
          <cell r="BY30">
            <v>4</v>
          </cell>
          <cell r="CK30">
            <v>3</v>
          </cell>
        </row>
        <row r="31">
          <cell r="BY31">
            <v>59</v>
          </cell>
          <cell r="CK31">
            <v>67</v>
          </cell>
        </row>
        <row r="32">
          <cell r="CK32">
            <v>453</v>
          </cell>
        </row>
        <row r="33">
          <cell r="BY33">
            <v>1219</v>
          </cell>
          <cell r="CK33">
            <v>1450</v>
          </cell>
        </row>
        <row r="34">
          <cell r="BY34">
            <v>52</v>
          </cell>
          <cell r="CK34">
            <v>31</v>
          </cell>
        </row>
        <row r="35">
          <cell r="BY35">
            <v>52</v>
          </cell>
          <cell r="CK35">
            <v>23</v>
          </cell>
        </row>
        <row r="36">
          <cell r="BY36">
            <v>132</v>
          </cell>
        </row>
        <row r="42">
          <cell r="BY42">
            <v>4989</v>
          </cell>
          <cell r="CK42">
            <v>7392</v>
          </cell>
        </row>
        <row r="43">
          <cell r="BY43">
            <v>40</v>
          </cell>
          <cell r="CK43">
            <v>85</v>
          </cell>
        </row>
        <row r="44">
          <cell r="BY44">
            <v>190</v>
          </cell>
          <cell r="CK44">
            <v>461</v>
          </cell>
        </row>
        <row r="45">
          <cell r="BY45">
            <v>155</v>
          </cell>
          <cell r="CK45">
            <v>290</v>
          </cell>
        </row>
        <row r="46">
          <cell r="BY46">
            <v>4</v>
          </cell>
          <cell r="CK46">
            <v>120</v>
          </cell>
        </row>
        <row r="47">
          <cell r="BY47">
            <v>47</v>
          </cell>
          <cell r="CK47">
            <v>123</v>
          </cell>
        </row>
        <row r="48">
          <cell r="BY48">
            <v>73</v>
          </cell>
          <cell r="CK48">
            <v>139</v>
          </cell>
        </row>
        <row r="49">
          <cell r="BY49">
            <v>0</v>
          </cell>
          <cell r="CK49">
            <v>0</v>
          </cell>
        </row>
        <row r="51">
          <cell r="BY51">
            <v>5270</v>
          </cell>
          <cell r="CK51">
            <v>5801</v>
          </cell>
        </row>
        <row r="52">
          <cell r="BY52">
            <v>97</v>
          </cell>
          <cell r="CK52">
            <v>418</v>
          </cell>
        </row>
        <row r="53">
          <cell r="BY53">
            <v>72</v>
          </cell>
          <cell r="CK53">
            <v>186</v>
          </cell>
        </row>
        <row r="54">
          <cell r="BY54">
            <v>85</v>
          </cell>
          <cell r="CK54">
            <v>365</v>
          </cell>
        </row>
        <row r="55">
          <cell r="BY55">
            <v>8</v>
          </cell>
          <cell r="CK55">
            <v>28</v>
          </cell>
        </row>
        <row r="56">
          <cell r="BY56">
            <v>93</v>
          </cell>
          <cell r="CK56">
            <v>436</v>
          </cell>
        </row>
        <row r="57">
          <cell r="BY57">
            <v>18</v>
          </cell>
          <cell r="CK57">
            <v>148</v>
          </cell>
        </row>
        <row r="58">
          <cell r="BY58">
            <v>0</v>
          </cell>
          <cell r="CK58">
            <v>0</v>
          </cell>
        </row>
        <row r="59">
          <cell r="BY59">
            <v>9679</v>
          </cell>
          <cell r="CK59">
            <v>10146</v>
          </cell>
        </row>
        <row r="62">
          <cell r="BY62">
            <v>17</v>
          </cell>
          <cell r="CK62">
            <v>14</v>
          </cell>
        </row>
        <row r="63">
          <cell r="BY63">
            <v>44</v>
          </cell>
          <cell r="CK63">
            <v>45</v>
          </cell>
        </row>
        <row r="64">
          <cell r="BY64">
            <v>0</v>
          </cell>
        </row>
        <row r="65">
          <cell r="BY65">
            <v>0</v>
          </cell>
          <cell r="CK65">
            <v>0</v>
          </cell>
        </row>
        <row r="66">
          <cell r="BY66">
            <v>15</v>
          </cell>
          <cell r="CK66">
            <v>19</v>
          </cell>
        </row>
        <row r="67">
          <cell r="BY67">
            <v>27</v>
          </cell>
          <cell r="CK67">
            <v>39</v>
          </cell>
        </row>
        <row r="68">
          <cell r="BY68">
            <v>1</v>
          </cell>
          <cell r="CK68">
            <v>2</v>
          </cell>
        </row>
        <row r="69">
          <cell r="BY69">
            <v>0</v>
          </cell>
          <cell r="CK69">
            <v>1</v>
          </cell>
        </row>
        <row r="72">
          <cell r="BY72">
            <v>50</v>
          </cell>
        </row>
        <row r="73">
          <cell r="BY73">
            <v>974</v>
          </cell>
        </row>
        <row r="75">
          <cell r="BY75">
            <v>82</v>
          </cell>
        </row>
        <row r="77">
          <cell r="BY77">
            <v>75490</v>
          </cell>
        </row>
        <row r="78">
          <cell r="BY78">
            <v>9</v>
          </cell>
          <cell r="CK78">
            <v>5</v>
          </cell>
        </row>
        <row r="79">
          <cell r="BY79">
            <v>2</v>
          </cell>
          <cell r="CK79">
            <v>1</v>
          </cell>
        </row>
        <row r="80">
          <cell r="BY80">
            <v>38</v>
          </cell>
          <cell r="CK80">
            <v>20</v>
          </cell>
        </row>
        <row r="81">
          <cell r="BY81">
            <v>0</v>
          </cell>
          <cell r="CK81">
            <v>0</v>
          </cell>
        </row>
        <row r="82">
          <cell r="BY82">
            <v>12</v>
          </cell>
          <cell r="CK82">
            <v>13</v>
          </cell>
        </row>
        <row r="83">
          <cell r="BY83">
            <v>20</v>
          </cell>
          <cell r="CK83">
            <v>24</v>
          </cell>
        </row>
        <row r="88">
          <cell r="BY88">
            <v>12935</v>
          </cell>
          <cell r="CK88">
            <v>13926</v>
          </cell>
        </row>
        <row r="89">
          <cell r="BY89">
            <v>56357</v>
          </cell>
          <cell r="CK89">
            <v>2703</v>
          </cell>
        </row>
        <row r="90">
          <cell r="BY90">
            <v>0</v>
          </cell>
        </row>
        <row r="91">
          <cell r="BY91">
            <v>36516</v>
          </cell>
        </row>
        <row r="92">
          <cell r="BY92">
            <v>154</v>
          </cell>
        </row>
        <row r="93">
          <cell r="BY93">
            <v>477</v>
          </cell>
        </row>
        <row r="96">
          <cell r="BY96">
            <v>271</v>
          </cell>
          <cell r="CK96">
            <v>25</v>
          </cell>
        </row>
        <row r="98">
          <cell r="BY98">
            <v>3859</v>
          </cell>
          <cell r="CK98">
            <v>4342</v>
          </cell>
        </row>
        <row r="99">
          <cell r="BY99">
            <v>1332</v>
          </cell>
          <cell r="CK99">
            <v>1275</v>
          </cell>
        </row>
        <row r="100">
          <cell r="BY100">
            <v>1511</v>
          </cell>
          <cell r="CK100">
            <v>1448</v>
          </cell>
        </row>
        <row r="101">
          <cell r="BY101">
            <v>1091</v>
          </cell>
          <cell r="CK101">
            <v>794</v>
          </cell>
        </row>
        <row r="102">
          <cell r="BY102">
            <v>294</v>
          </cell>
          <cell r="CK102">
            <v>1012</v>
          </cell>
        </row>
        <row r="103">
          <cell r="BY103">
            <v>82</v>
          </cell>
          <cell r="CK103">
            <v>78</v>
          </cell>
        </row>
        <row r="104">
          <cell r="BY104">
            <v>8</v>
          </cell>
          <cell r="CK104">
            <v>7</v>
          </cell>
        </row>
        <row r="105">
          <cell r="BY105">
            <v>19</v>
          </cell>
          <cell r="CK105">
            <v>15</v>
          </cell>
        </row>
        <row r="106">
          <cell r="BY106">
            <v>7</v>
          </cell>
          <cell r="CK106">
            <v>6</v>
          </cell>
        </row>
        <row r="107">
          <cell r="BY107">
            <v>25</v>
          </cell>
          <cell r="CK107">
            <v>31</v>
          </cell>
        </row>
        <row r="108">
          <cell r="BY108">
            <v>26</v>
          </cell>
          <cell r="CK108">
            <v>49</v>
          </cell>
        </row>
        <row r="109">
          <cell r="BY109">
            <v>10</v>
          </cell>
          <cell r="CK109">
            <v>97</v>
          </cell>
        </row>
        <row r="111">
          <cell r="BY111">
            <v>80</v>
          </cell>
        </row>
        <row r="115">
          <cell r="BY115">
            <v>3</v>
          </cell>
          <cell r="CK115">
            <v>7</v>
          </cell>
        </row>
        <row r="116">
          <cell r="BY116">
            <v>47</v>
          </cell>
          <cell r="CK116">
            <v>81</v>
          </cell>
        </row>
        <row r="117">
          <cell r="BY117">
            <v>82</v>
          </cell>
          <cell r="CK117">
            <v>86</v>
          </cell>
        </row>
        <row r="120">
          <cell r="BY120">
            <v>43</v>
          </cell>
          <cell r="CK120">
            <v>57</v>
          </cell>
        </row>
        <row r="121">
          <cell r="BY121">
            <v>39</v>
          </cell>
          <cell r="CK121">
            <v>80</v>
          </cell>
        </row>
        <row r="124">
          <cell r="CK124">
            <v>38777</v>
          </cell>
        </row>
        <row r="125">
          <cell r="BY125">
            <v>128</v>
          </cell>
          <cell r="CK125">
            <v>281</v>
          </cell>
        </row>
        <row r="126">
          <cell r="BY126">
            <v>110</v>
          </cell>
          <cell r="CK126">
            <v>107</v>
          </cell>
        </row>
        <row r="127">
          <cell r="BY127">
            <v>202</v>
          </cell>
          <cell r="CK127">
            <v>279</v>
          </cell>
        </row>
        <row r="128">
          <cell r="BY128">
            <v>111</v>
          </cell>
          <cell r="CK128">
            <v>24</v>
          </cell>
        </row>
        <row r="129">
          <cell r="BY129">
            <v>148</v>
          </cell>
          <cell r="CK129">
            <v>168</v>
          </cell>
        </row>
        <row r="130">
          <cell r="BY130">
            <v>163</v>
          </cell>
          <cell r="CK130">
            <v>201</v>
          </cell>
        </row>
        <row r="136">
          <cell r="BY136">
            <v>8</v>
          </cell>
          <cell r="CK136">
            <v>10</v>
          </cell>
        </row>
        <row r="137">
          <cell r="BY137">
            <v>47</v>
          </cell>
          <cell r="CK137">
            <v>42</v>
          </cell>
        </row>
        <row r="138">
          <cell r="BY138">
            <v>9</v>
          </cell>
          <cell r="CK138">
            <v>10</v>
          </cell>
        </row>
        <row r="139">
          <cell r="BY139">
            <v>254</v>
          </cell>
          <cell r="CK139">
            <v>303</v>
          </cell>
        </row>
        <row r="140">
          <cell r="BY140">
            <v>2</v>
          </cell>
          <cell r="CK140">
            <v>8</v>
          </cell>
        </row>
        <row r="141">
          <cell r="BY141">
            <v>31</v>
          </cell>
          <cell r="CK141">
            <v>148</v>
          </cell>
        </row>
        <row r="145">
          <cell r="BY145">
            <v>1</v>
          </cell>
          <cell r="CK145">
            <v>5</v>
          </cell>
        </row>
        <row r="146">
          <cell r="BY146">
            <v>16</v>
          </cell>
          <cell r="CK146">
            <v>254</v>
          </cell>
        </row>
        <row r="147">
          <cell r="BY147">
            <v>7</v>
          </cell>
          <cell r="CK147">
            <v>9</v>
          </cell>
        </row>
        <row r="148">
          <cell r="BY148">
            <v>32</v>
          </cell>
          <cell r="CK148">
            <v>43</v>
          </cell>
        </row>
        <row r="150">
          <cell r="BY150">
            <v>3</v>
          </cell>
          <cell r="CK150">
            <v>4</v>
          </cell>
        </row>
        <row r="151">
          <cell r="BY151">
            <v>0</v>
          </cell>
          <cell r="CK151">
            <v>0</v>
          </cell>
        </row>
        <row r="153">
          <cell r="CK153">
            <v>1</v>
          </cell>
        </row>
        <row r="154">
          <cell r="CK154">
            <v>75</v>
          </cell>
        </row>
        <row r="156">
          <cell r="BY156">
            <v>2</v>
          </cell>
        </row>
        <row r="157">
          <cell r="BY157">
            <v>60</v>
          </cell>
        </row>
        <row r="165">
          <cell r="CK165">
            <v>2</v>
          </cell>
        </row>
        <row r="166">
          <cell r="CK166">
            <v>4</v>
          </cell>
        </row>
        <row r="168">
          <cell r="BY168">
            <v>18</v>
          </cell>
        </row>
        <row r="170">
          <cell r="BY170">
            <v>6</v>
          </cell>
          <cell r="CK170">
            <v>5</v>
          </cell>
        </row>
        <row r="173">
          <cell r="CK173">
            <v>7</v>
          </cell>
        </row>
        <row r="174">
          <cell r="CK174">
            <v>9</v>
          </cell>
        </row>
        <row r="179">
          <cell r="BY179">
            <v>6</v>
          </cell>
        </row>
        <row r="180">
          <cell r="BY180">
            <v>592</v>
          </cell>
          <cell r="CK180">
            <v>381</v>
          </cell>
        </row>
        <row r="181">
          <cell r="BY181">
            <v>17</v>
          </cell>
          <cell r="CK181">
            <v>25</v>
          </cell>
        </row>
        <row r="182">
          <cell r="BY182">
            <v>80</v>
          </cell>
          <cell r="CK182">
            <v>462</v>
          </cell>
        </row>
        <row r="183">
          <cell r="CK183">
            <v>11</v>
          </cell>
        </row>
        <row r="184">
          <cell r="CK184">
            <v>19</v>
          </cell>
        </row>
        <row r="185">
          <cell r="CK185">
            <v>5</v>
          </cell>
        </row>
        <row r="187">
          <cell r="CK187">
            <v>3258</v>
          </cell>
        </row>
        <row r="200">
          <cell r="BY200">
            <v>190</v>
          </cell>
          <cell r="CK200">
            <v>219</v>
          </cell>
        </row>
        <row r="203">
          <cell r="BY203">
            <v>41</v>
          </cell>
          <cell r="CK203">
            <v>40</v>
          </cell>
        </row>
        <row r="204">
          <cell r="BY204">
            <v>141</v>
          </cell>
          <cell r="CK204">
            <v>196</v>
          </cell>
        </row>
        <row r="207">
          <cell r="BY207">
            <v>2492</v>
          </cell>
          <cell r="CK207">
            <v>897</v>
          </cell>
        </row>
        <row r="208">
          <cell r="BY208">
            <v>250</v>
          </cell>
          <cell r="CK208">
            <v>262</v>
          </cell>
        </row>
        <row r="209">
          <cell r="BY209">
            <v>766</v>
          </cell>
          <cell r="CK209">
            <v>950</v>
          </cell>
        </row>
        <row r="210">
          <cell r="BY210">
            <v>105</v>
          </cell>
          <cell r="CK210">
            <v>339</v>
          </cell>
        </row>
        <row r="212">
          <cell r="BY212">
            <v>114</v>
          </cell>
          <cell r="CK212">
            <v>117</v>
          </cell>
        </row>
        <row r="213">
          <cell r="BY213">
            <v>280</v>
          </cell>
          <cell r="CK213">
            <v>260</v>
          </cell>
        </row>
        <row r="215">
          <cell r="BY215">
            <v>807</v>
          </cell>
          <cell r="CK215">
            <v>926</v>
          </cell>
        </row>
        <row r="218">
          <cell r="BY218">
            <v>765</v>
          </cell>
          <cell r="CK218">
            <v>525</v>
          </cell>
        </row>
        <row r="219">
          <cell r="BY219">
            <v>0</v>
          </cell>
          <cell r="CK219">
            <v>1</v>
          </cell>
        </row>
        <row r="220">
          <cell r="BY220">
            <v>1</v>
          </cell>
          <cell r="CK220">
            <v>4</v>
          </cell>
        </row>
        <row r="221">
          <cell r="BY221">
            <v>27</v>
          </cell>
          <cell r="CK221">
            <v>0</v>
          </cell>
        </row>
        <row r="222">
          <cell r="BY222">
            <v>16</v>
          </cell>
          <cell r="CK222">
            <v>11</v>
          </cell>
        </row>
        <row r="223">
          <cell r="BY223">
            <v>6</v>
          </cell>
          <cell r="CK223">
            <v>5</v>
          </cell>
        </row>
        <row r="224">
          <cell r="BY224">
            <v>4</v>
          </cell>
          <cell r="CK224">
            <v>3</v>
          </cell>
        </row>
        <row r="225">
          <cell r="BY225">
            <v>0</v>
          </cell>
          <cell r="CK225">
            <v>0</v>
          </cell>
        </row>
        <row r="227">
          <cell r="BY227">
            <v>48536</v>
          </cell>
          <cell r="CK227">
            <v>49716</v>
          </cell>
        </row>
        <row r="231">
          <cell r="BY231">
            <v>843.3</v>
          </cell>
          <cell r="CK231">
            <v>1365.2</v>
          </cell>
        </row>
        <row r="232">
          <cell r="BY232">
            <v>895.29</v>
          </cell>
          <cell r="CK232">
            <v>504.54</v>
          </cell>
        </row>
        <row r="233">
          <cell r="BY233">
            <v>69</v>
          </cell>
          <cell r="CK233">
            <v>47</v>
          </cell>
        </row>
        <row r="239">
          <cell r="BY239">
            <v>1715</v>
          </cell>
          <cell r="CK239">
            <v>2450</v>
          </cell>
        </row>
        <row r="244">
          <cell r="BY244">
            <v>2210.5</v>
          </cell>
          <cell r="CK244">
            <v>4670.75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24"/>
  <sheetViews>
    <sheetView tabSelected="1" zoomScaleNormal="100" zoomScaleSheetLayoutView="100" workbookViewId="0">
      <selection activeCell="J5" sqref="I5:J16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6" width="12.42578125" style="95" bestFit="1" customWidth="1"/>
    <col min="7" max="7" width="17.28515625" bestFit="1" customWidth="1"/>
  </cols>
  <sheetData>
    <row r="1" spans="1:7" x14ac:dyDescent="0.25">
      <c r="A1" s="1"/>
      <c r="B1" s="2" t="s">
        <v>0</v>
      </c>
      <c r="C1" s="1"/>
      <c r="D1" s="1"/>
      <c r="E1" s="1"/>
      <c r="F1" s="3"/>
      <c r="G1" s="4"/>
    </row>
    <row r="2" spans="1:7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7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7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7" x14ac:dyDescent="0.25">
      <c r="A5" s="13" t="s">
        <v>12</v>
      </c>
      <c r="B5" s="14"/>
      <c r="C5" s="15"/>
      <c r="D5" s="16">
        <f>[1]Monthly!CK14</f>
        <v>202</v>
      </c>
      <c r="E5" s="16">
        <f>[1]Fiscal!I14</f>
        <v>771</v>
      </c>
      <c r="F5" s="17">
        <f>[1]Monthly!BY14</f>
        <v>186</v>
      </c>
      <c r="G5" s="18">
        <f t="shared" ref="G5:G8" si="0">(+D5-F5)/F5</f>
        <v>8.6021505376344093E-2</v>
      </c>
    </row>
    <row r="6" spans="1:7" x14ac:dyDescent="0.25">
      <c r="A6" s="13" t="s">
        <v>13</v>
      </c>
      <c r="B6" s="14"/>
      <c r="C6" s="15"/>
      <c r="D6" s="16">
        <f>[1]Monthly!CK15</f>
        <v>220</v>
      </c>
      <c r="E6" s="16">
        <f>[1]Fiscal!I15</f>
        <v>756</v>
      </c>
      <c r="F6" s="16">
        <f>[1]Monthly!BA15</f>
        <v>0</v>
      </c>
      <c r="G6" s="18"/>
    </row>
    <row r="7" spans="1:7" x14ac:dyDescent="0.25">
      <c r="A7" s="13" t="s">
        <v>14</v>
      </c>
      <c r="B7" s="14"/>
      <c r="C7" s="15"/>
      <c r="D7" s="16">
        <f>[1]Monthly!CK16</f>
        <v>0</v>
      </c>
      <c r="E7" s="16">
        <f>[1]Fiscal!I16</f>
        <v>0</v>
      </c>
      <c r="F7" s="17">
        <f>[1]Monthly!BY16</f>
        <v>0</v>
      </c>
      <c r="G7" s="18"/>
    </row>
    <row r="8" spans="1:7" x14ac:dyDescent="0.25">
      <c r="A8" s="19"/>
      <c r="B8" s="20"/>
      <c r="C8" s="21" t="s">
        <v>15</v>
      </c>
      <c r="D8" s="22">
        <f>SUM(D5:D7)</f>
        <v>422</v>
      </c>
      <c r="E8" s="22">
        <f>SUM(E5:E7)</f>
        <v>1527</v>
      </c>
      <c r="F8" s="23">
        <f>SUM(F5:F7)</f>
        <v>186</v>
      </c>
      <c r="G8" s="18">
        <f t="shared" si="0"/>
        <v>1.2688172043010753</v>
      </c>
    </row>
    <row r="9" spans="1:7" x14ac:dyDescent="0.25">
      <c r="A9" s="24" t="s">
        <v>16</v>
      </c>
      <c r="B9" s="25"/>
      <c r="C9" s="26"/>
      <c r="D9" s="27">
        <f>[1]Monthly!CK18</f>
        <v>12</v>
      </c>
      <c r="E9" s="28">
        <f>[1]Fiscal!I18</f>
        <v>38</v>
      </c>
      <c r="F9" s="29">
        <f>[1]Monthly!BY18</f>
        <v>43</v>
      </c>
      <c r="G9" s="18">
        <f>(D9-F9)/F9</f>
        <v>-0.72093023255813948</v>
      </c>
    </row>
    <row r="10" spans="1:7" x14ac:dyDescent="0.25">
      <c r="A10" s="4"/>
      <c r="B10" s="4"/>
      <c r="C10" s="11"/>
      <c r="D10" s="30"/>
      <c r="E10" s="30"/>
      <c r="F10" s="31"/>
      <c r="G10" s="12"/>
    </row>
    <row r="11" spans="1:7" x14ac:dyDescent="0.25">
      <c r="A11" s="2" t="s">
        <v>17</v>
      </c>
      <c r="B11" s="4"/>
      <c r="C11" s="11"/>
      <c r="D11" s="9"/>
      <c r="E11" s="8"/>
      <c r="F11" s="8"/>
      <c r="G11" s="8"/>
    </row>
    <row r="12" spans="1:7" x14ac:dyDescent="0.25">
      <c r="A12" s="13" t="s">
        <v>18</v>
      </c>
      <c r="B12" s="32"/>
      <c r="C12" s="15"/>
      <c r="D12" s="16">
        <f>[1]Monthly!CK21</f>
        <v>779</v>
      </c>
      <c r="E12" s="16">
        <f>[1]Fiscal!I21</f>
        <v>7764</v>
      </c>
      <c r="F12" s="16">
        <f>[1]Monthly!BY21</f>
        <v>969</v>
      </c>
      <c r="G12" s="18">
        <f t="shared" ref="G12:G29" si="1">(+D12-F12)/F12</f>
        <v>-0.19607843137254902</v>
      </c>
    </row>
    <row r="13" spans="1:7" x14ac:dyDescent="0.25">
      <c r="A13" s="13" t="s">
        <v>19</v>
      </c>
      <c r="B13" s="14"/>
      <c r="C13" s="15"/>
      <c r="D13" s="16">
        <f>[1]Monthly!CK22</f>
        <v>62</v>
      </c>
      <c r="E13" s="16">
        <f>[1]Fiscal!I22</f>
        <v>164</v>
      </c>
      <c r="F13" s="16">
        <f>[1]Monthly!BY22</f>
        <v>57</v>
      </c>
      <c r="G13" s="18">
        <f t="shared" si="1"/>
        <v>8.771929824561403E-2</v>
      </c>
    </row>
    <row r="14" spans="1:7" x14ac:dyDescent="0.25">
      <c r="A14" s="19" t="s">
        <v>20</v>
      </c>
      <c r="B14" s="33"/>
      <c r="C14" s="34"/>
      <c r="D14" s="16">
        <f>[1]Monthly!CK23</f>
        <v>9</v>
      </c>
      <c r="E14" s="16">
        <f>[1]Fiscal!I23</f>
        <v>28</v>
      </c>
      <c r="F14" s="16">
        <f>[1]Monthly!BY23</f>
        <v>15</v>
      </c>
      <c r="G14" s="18">
        <f t="shared" si="1"/>
        <v>-0.4</v>
      </c>
    </row>
    <row r="15" spans="1:7" x14ac:dyDescent="0.25">
      <c r="A15" s="13" t="s">
        <v>21</v>
      </c>
      <c r="B15" s="14"/>
      <c r="C15" s="15"/>
      <c r="D15" s="16">
        <f>[1]Monthly!CK24</f>
        <v>62</v>
      </c>
      <c r="E15" s="16">
        <f>[1]Fiscal!I24</f>
        <v>155</v>
      </c>
      <c r="F15" s="16">
        <f>[1]Monthly!BY24</f>
        <v>78</v>
      </c>
      <c r="G15" s="18">
        <f t="shared" si="1"/>
        <v>-0.20512820512820512</v>
      </c>
    </row>
    <row r="16" spans="1:7" x14ac:dyDescent="0.25">
      <c r="A16" s="13" t="s">
        <v>22</v>
      </c>
      <c r="B16" s="14"/>
      <c r="C16" s="15"/>
      <c r="D16" s="16">
        <f>[1]Monthly!CK25</f>
        <v>298</v>
      </c>
      <c r="E16" s="16">
        <f>[1]Fiscal!I25</f>
        <v>392</v>
      </c>
      <c r="F16" s="16">
        <f>[1]Monthly!BY25</f>
        <v>174</v>
      </c>
      <c r="G16" s="18">
        <f t="shared" si="1"/>
        <v>0.71264367816091956</v>
      </c>
    </row>
    <row r="17" spans="1:7" x14ac:dyDescent="0.25">
      <c r="A17" s="13" t="s">
        <v>23</v>
      </c>
      <c r="B17" s="35"/>
      <c r="C17" s="36"/>
      <c r="D17" s="16">
        <f>[1]Monthly!CK26</f>
        <v>18</v>
      </c>
      <c r="E17" s="16">
        <f>[1]Fiscal!I26</f>
        <v>45</v>
      </c>
      <c r="F17" s="16">
        <f>[1]Monthly!BY26</f>
        <v>3</v>
      </c>
      <c r="G17" s="18">
        <f t="shared" si="1"/>
        <v>5</v>
      </c>
    </row>
    <row r="18" spans="1:7" x14ac:dyDescent="0.25">
      <c r="A18" s="13" t="s">
        <v>24</v>
      </c>
      <c r="B18" s="35"/>
      <c r="C18" s="36"/>
      <c r="D18" s="16">
        <f>[1]Monthly!CK27</f>
        <v>902</v>
      </c>
      <c r="E18" s="16">
        <f>[1]Fiscal!I27</f>
        <v>2675</v>
      </c>
      <c r="F18" s="16">
        <f>[1]Monthly!BY27</f>
        <v>835</v>
      </c>
      <c r="G18" s="18">
        <f t="shared" si="1"/>
        <v>8.0239520958083829E-2</v>
      </c>
    </row>
    <row r="19" spans="1:7" x14ac:dyDescent="0.25">
      <c r="A19" s="13" t="s">
        <v>25</v>
      </c>
      <c r="B19" s="14"/>
      <c r="C19" s="15"/>
      <c r="D19" s="16">
        <f>[1]Monthly!CK28</f>
        <v>47</v>
      </c>
      <c r="E19" s="16">
        <f>[1]Fiscal!I28</f>
        <v>164</v>
      </c>
      <c r="F19" s="16">
        <f>[1]Monthly!BY28</f>
        <v>155</v>
      </c>
      <c r="G19" s="18">
        <f t="shared" si="1"/>
        <v>-0.6967741935483871</v>
      </c>
    </row>
    <row r="20" spans="1:7" x14ac:dyDescent="0.25">
      <c r="A20" s="13" t="s">
        <v>26</v>
      </c>
      <c r="B20" s="14"/>
      <c r="C20" s="15"/>
      <c r="D20" s="16">
        <f>[1]Monthly!CK29</f>
        <v>25</v>
      </c>
      <c r="E20" s="16">
        <f>[1]Fiscal!I29</f>
        <v>82</v>
      </c>
      <c r="F20" s="16">
        <f>[1]Monthly!BY29</f>
        <v>23</v>
      </c>
      <c r="G20" s="18">
        <f t="shared" si="1"/>
        <v>8.6956521739130432E-2</v>
      </c>
    </row>
    <row r="21" spans="1:7" x14ac:dyDescent="0.25">
      <c r="A21" s="13" t="s">
        <v>27</v>
      </c>
      <c r="B21" s="14"/>
      <c r="C21" s="15"/>
      <c r="D21" s="16">
        <f>[1]Monthly!CK30</f>
        <v>3</v>
      </c>
      <c r="E21" s="16">
        <f>[1]Fiscal!I30</f>
        <v>6</v>
      </c>
      <c r="F21" s="16">
        <f>[1]Monthly!BY30</f>
        <v>4</v>
      </c>
      <c r="G21" s="18">
        <f t="shared" si="1"/>
        <v>-0.25</v>
      </c>
    </row>
    <row r="22" spans="1:7" x14ac:dyDescent="0.25">
      <c r="A22" s="13" t="s">
        <v>28</v>
      </c>
      <c r="B22" s="14"/>
      <c r="C22" s="15"/>
      <c r="D22" s="16">
        <f>[1]Monthly!CK31</f>
        <v>67</v>
      </c>
      <c r="E22" s="16">
        <f>[1]Fiscal!I31</f>
        <v>180</v>
      </c>
      <c r="F22" s="16">
        <f>[1]Monthly!BY31</f>
        <v>59</v>
      </c>
      <c r="G22" s="18">
        <f t="shared" si="1"/>
        <v>0.13559322033898305</v>
      </c>
    </row>
    <row r="23" spans="1:7" x14ac:dyDescent="0.25">
      <c r="A23" s="19" t="s">
        <v>29</v>
      </c>
      <c r="B23" s="33"/>
      <c r="C23" s="34"/>
      <c r="D23" s="16">
        <f>[1]Monthly!CK32</f>
        <v>453</v>
      </c>
      <c r="E23" s="16">
        <f>[1]Fiscal!I32</f>
        <v>1125</v>
      </c>
      <c r="F23" s="16">
        <f>[1]Monthly!BY32</f>
        <v>0</v>
      </c>
      <c r="G23" s="18"/>
    </row>
    <row r="24" spans="1:7" x14ac:dyDescent="0.25">
      <c r="A24" s="13" t="s">
        <v>30</v>
      </c>
      <c r="B24" s="14"/>
      <c r="C24" s="15"/>
      <c r="D24" s="16">
        <f>[1]Monthly!CK33</f>
        <v>1450</v>
      </c>
      <c r="E24" s="16">
        <f>[1]Fiscal!I33</f>
        <v>4652</v>
      </c>
      <c r="F24" s="16">
        <f>[1]Monthly!BY33</f>
        <v>1219</v>
      </c>
      <c r="G24" s="18">
        <f t="shared" si="1"/>
        <v>0.18949958982772763</v>
      </c>
    </row>
    <row r="25" spans="1:7" x14ac:dyDescent="0.25">
      <c r="A25" s="13" t="s">
        <v>31</v>
      </c>
      <c r="B25" s="14"/>
      <c r="C25" s="15"/>
      <c r="D25" s="16">
        <f>[1]Monthly!CK34</f>
        <v>31</v>
      </c>
      <c r="E25" s="16">
        <f>[1]Fiscal!I34</f>
        <v>133</v>
      </c>
      <c r="F25" s="16">
        <f>[1]Monthly!BY34</f>
        <v>52</v>
      </c>
      <c r="G25" s="18">
        <f t="shared" si="1"/>
        <v>-0.40384615384615385</v>
      </c>
    </row>
    <row r="26" spans="1:7" x14ac:dyDescent="0.25">
      <c r="A26" s="13" t="s">
        <v>32</v>
      </c>
      <c r="B26" s="14"/>
      <c r="C26" s="15"/>
      <c r="D26" s="16">
        <f>[1]Monthly!CK35</f>
        <v>23</v>
      </c>
      <c r="E26" s="16">
        <f>[1]Fiscal!I35</f>
        <v>104</v>
      </c>
      <c r="F26" s="16">
        <f>[1]Monthly!BY35</f>
        <v>52</v>
      </c>
      <c r="G26" s="18">
        <f t="shared" si="1"/>
        <v>-0.55769230769230771</v>
      </c>
    </row>
    <row r="27" spans="1:7" x14ac:dyDescent="0.25">
      <c r="A27" s="13" t="s">
        <v>33</v>
      </c>
      <c r="B27" s="14"/>
      <c r="C27" s="15"/>
      <c r="D27" s="16">
        <f>[1]Monthly!CK36</f>
        <v>0</v>
      </c>
      <c r="E27" s="16">
        <f>[1]Fiscal!I36</f>
        <v>125</v>
      </c>
      <c r="F27" s="16">
        <f>[1]Monthly!BY36</f>
        <v>132</v>
      </c>
      <c r="G27" s="18">
        <f t="shared" si="1"/>
        <v>-1</v>
      </c>
    </row>
    <row r="28" spans="1:7" x14ac:dyDescent="0.25">
      <c r="A28" s="19"/>
      <c r="B28" s="20"/>
      <c r="C28" s="20" t="s">
        <v>15</v>
      </c>
      <c r="D28" s="22">
        <f>SUM(D12:D27)</f>
        <v>4229</v>
      </c>
      <c r="E28" s="22">
        <f>SUM(E12:E27)</f>
        <v>17794</v>
      </c>
      <c r="F28" s="22">
        <f>SUM(F12:F27)</f>
        <v>3827</v>
      </c>
      <c r="G28" s="18">
        <f t="shared" si="1"/>
        <v>0.10504311471126208</v>
      </c>
    </row>
    <row r="29" spans="1:7" x14ac:dyDescent="0.25">
      <c r="A29" s="37"/>
      <c r="B29" s="38"/>
      <c r="C29" s="38" t="s">
        <v>34</v>
      </c>
      <c r="D29" s="22">
        <f>SUM(D28,D8)</f>
        <v>4651</v>
      </c>
      <c r="E29" s="22">
        <f>SUM(E28,E8)</f>
        <v>19321</v>
      </c>
      <c r="F29" s="23">
        <f>SUM(F28,F8)</f>
        <v>4013</v>
      </c>
      <c r="G29" s="18">
        <f t="shared" si="1"/>
        <v>0.15898330426115126</v>
      </c>
    </row>
    <row r="30" spans="1:7" x14ac:dyDescent="0.25">
      <c r="A30" s="39"/>
      <c r="B30" s="39"/>
      <c r="C30" s="39"/>
      <c r="D30" s="39"/>
      <c r="E30" s="39"/>
      <c r="F30" s="40"/>
      <c r="G30" s="39"/>
    </row>
    <row r="31" spans="1:7" x14ac:dyDescent="0.25">
      <c r="A31" s="4"/>
      <c r="B31" s="4"/>
      <c r="C31" s="11"/>
      <c r="D31" s="8" t="s">
        <v>4</v>
      </c>
      <c r="E31" s="8" t="s">
        <v>5</v>
      </c>
      <c r="F31" s="9" t="s">
        <v>6</v>
      </c>
      <c r="G31" s="10" t="s">
        <v>7</v>
      </c>
    </row>
    <row r="32" spans="1:7" x14ac:dyDescent="0.25">
      <c r="A32" s="2" t="s">
        <v>35</v>
      </c>
      <c r="B32" s="4"/>
      <c r="C32" s="11"/>
      <c r="D32" s="8" t="s">
        <v>8</v>
      </c>
      <c r="E32" s="8" t="s">
        <v>9</v>
      </c>
      <c r="F32" s="9" t="s">
        <v>10</v>
      </c>
      <c r="G32" s="8" t="s">
        <v>11</v>
      </c>
    </row>
    <row r="33" spans="1:7" x14ac:dyDescent="0.25">
      <c r="A33" s="13" t="s">
        <v>36</v>
      </c>
      <c r="B33" s="14"/>
      <c r="C33" s="15"/>
      <c r="D33" s="41">
        <f>[1]Monthly!CK42</f>
        <v>7392</v>
      </c>
      <c r="E33" s="16">
        <f>[1]Fiscal!I42</f>
        <v>18602</v>
      </c>
      <c r="F33" s="16">
        <f>[1]Monthly!BY42</f>
        <v>4989</v>
      </c>
      <c r="G33" s="18">
        <f t="shared" ref="G33:G41" si="2">(+D33-F33)/F33</f>
        <v>0.48165965123271198</v>
      </c>
    </row>
    <row r="34" spans="1:7" x14ac:dyDescent="0.25">
      <c r="A34" s="13" t="s">
        <v>37</v>
      </c>
      <c r="B34" s="14"/>
      <c r="C34" s="15"/>
      <c r="D34" s="41">
        <f>[1]Monthly!CK43</f>
        <v>85</v>
      </c>
      <c r="E34" s="16">
        <f>[1]Fiscal!I43</f>
        <v>664</v>
      </c>
      <c r="F34" s="16">
        <f>[1]Monthly!BY43</f>
        <v>40</v>
      </c>
      <c r="G34" s="18">
        <f t="shared" si="2"/>
        <v>1.125</v>
      </c>
    </row>
    <row r="35" spans="1:7" x14ac:dyDescent="0.25">
      <c r="A35" s="13" t="s">
        <v>38</v>
      </c>
      <c r="B35" s="14"/>
      <c r="C35" s="15"/>
      <c r="D35" s="41">
        <f>[1]Monthly!CK44</f>
        <v>461</v>
      </c>
      <c r="E35" s="16">
        <f>[1]Fiscal!I44</f>
        <v>846</v>
      </c>
      <c r="F35" s="16">
        <f>[1]Monthly!BY44</f>
        <v>190</v>
      </c>
      <c r="G35" s="18">
        <f t="shared" si="2"/>
        <v>1.4263157894736842</v>
      </c>
    </row>
    <row r="36" spans="1:7" x14ac:dyDescent="0.25">
      <c r="A36" s="13" t="s">
        <v>39</v>
      </c>
      <c r="B36" s="14"/>
      <c r="C36" s="15"/>
      <c r="D36" s="41">
        <f>[1]Monthly!CK45</f>
        <v>290</v>
      </c>
      <c r="E36" s="16">
        <f>[1]Fiscal!I45</f>
        <v>781</v>
      </c>
      <c r="F36" s="16">
        <f>[1]Monthly!BY45</f>
        <v>155</v>
      </c>
      <c r="G36" s="18">
        <f t="shared" si="2"/>
        <v>0.87096774193548387</v>
      </c>
    </row>
    <row r="37" spans="1:7" x14ac:dyDescent="0.25">
      <c r="A37" s="13" t="s">
        <v>40</v>
      </c>
      <c r="B37" s="14"/>
      <c r="C37" s="15"/>
      <c r="D37" s="41">
        <f>[1]Monthly!CK46</f>
        <v>120</v>
      </c>
      <c r="E37" s="16">
        <f>[1]Fiscal!I46</f>
        <v>147</v>
      </c>
      <c r="F37" s="16">
        <f>[1]Monthly!BY46</f>
        <v>4</v>
      </c>
      <c r="G37" s="18">
        <f t="shared" si="2"/>
        <v>29</v>
      </c>
    </row>
    <row r="38" spans="1:7" x14ac:dyDescent="0.25">
      <c r="A38" s="13" t="s">
        <v>41</v>
      </c>
      <c r="B38" s="14"/>
      <c r="C38" s="15"/>
      <c r="D38" s="41">
        <f>[1]Monthly!CK47</f>
        <v>123</v>
      </c>
      <c r="E38" s="16">
        <f>[1]Fiscal!I47</f>
        <v>1027</v>
      </c>
      <c r="F38" s="16">
        <f>[1]Monthly!BY47</f>
        <v>47</v>
      </c>
      <c r="G38" s="18">
        <f t="shared" si="2"/>
        <v>1.6170212765957446</v>
      </c>
    </row>
    <row r="39" spans="1:7" x14ac:dyDescent="0.25">
      <c r="A39" s="13" t="s">
        <v>42</v>
      </c>
      <c r="B39" s="14"/>
      <c r="C39" s="15"/>
      <c r="D39" s="41">
        <f>[1]Monthly!CK48</f>
        <v>139</v>
      </c>
      <c r="E39" s="16">
        <f>[1]Fiscal!I48</f>
        <v>357</v>
      </c>
      <c r="F39" s="16">
        <f>[1]Monthly!BY48</f>
        <v>73</v>
      </c>
      <c r="G39" s="18">
        <f t="shared" si="2"/>
        <v>0.90410958904109584</v>
      </c>
    </row>
    <row r="40" spans="1:7" x14ac:dyDescent="0.25">
      <c r="A40" s="13" t="s">
        <v>43</v>
      </c>
      <c r="B40" s="14"/>
      <c r="C40" s="15"/>
      <c r="D40" s="41">
        <f>[1]Monthly!CK49</f>
        <v>0</v>
      </c>
      <c r="E40" s="16">
        <f>[1]Fiscal!I49</f>
        <v>0</v>
      </c>
      <c r="F40" s="16">
        <f>[1]Monthly!BY49</f>
        <v>0</v>
      </c>
      <c r="G40" s="18"/>
    </row>
    <row r="41" spans="1:7" x14ac:dyDescent="0.25">
      <c r="A41" s="37"/>
      <c r="B41" s="42"/>
      <c r="C41" s="43" t="s">
        <v>15</v>
      </c>
      <c r="D41" s="22">
        <f>SUM(D33:D40)</f>
        <v>8610</v>
      </c>
      <c r="E41" s="22">
        <f>SUM(E33:E40)</f>
        <v>22424</v>
      </c>
      <c r="F41" s="22">
        <f>SUM(F33:F40)</f>
        <v>5498</v>
      </c>
      <c r="G41" s="18">
        <f t="shared" si="2"/>
        <v>0.56602400873044745</v>
      </c>
    </row>
    <row r="42" spans="1:7" x14ac:dyDescent="0.25">
      <c r="A42" s="4"/>
      <c r="B42" s="4"/>
      <c r="C42" s="11"/>
      <c r="D42" s="30"/>
      <c r="E42" s="30"/>
      <c r="F42" s="30"/>
      <c r="G42" s="44"/>
    </row>
    <row r="43" spans="1:7" x14ac:dyDescent="0.25">
      <c r="A43" s="2" t="s">
        <v>44</v>
      </c>
      <c r="B43" s="4"/>
      <c r="C43" s="11"/>
      <c r="D43" s="8"/>
      <c r="E43" s="8"/>
      <c r="F43" s="9"/>
      <c r="G43" s="8"/>
    </row>
    <row r="44" spans="1:7" x14ac:dyDescent="0.25">
      <c r="A44" s="13" t="s">
        <v>36</v>
      </c>
      <c r="B44" s="14"/>
      <c r="C44" s="15"/>
      <c r="D44" s="16">
        <f>[1]Monthly!CK51</f>
        <v>5801</v>
      </c>
      <c r="E44" s="16">
        <f>[1]Fiscal!I51</f>
        <v>20962</v>
      </c>
      <c r="F44" s="16">
        <f>[1]Monthly!BY51</f>
        <v>5270</v>
      </c>
      <c r="G44" s="18">
        <f t="shared" ref="G44:G52" si="3">(+D44-F44)/F44</f>
        <v>0.10075901328273244</v>
      </c>
    </row>
    <row r="45" spans="1:7" x14ac:dyDescent="0.25">
      <c r="A45" s="13" t="s">
        <v>37</v>
      </c>
      <c r="B45" s="14"/>
      <c r="C45" s="15"/>
      <c r="D45" s="16">
        <f>[1]Monthly!CK52</f>
        <v>418</v>
      </c>
      <c r="E45" s="16">
        <f>[1]Fiscal!I52</f>
        <v>588</v>
      </c>
      <c r="F45" s="16">
        <f>[1]Monthly!BY52</f>
        <v>97</v>
      </c>
      <c r="G45" s="18">
        <f t="shared" si="3"/>
        <v>3.3092783505154637</v>
      </c>
    </row>
    <row r="46" spans="1:7" x14ac:dyDescent="0.25">
      <c r="A46" s="13" t="s">
        <v>38</v>
      </c>
      <c r="B46" s="14"/>
      <c r="C46" s="15"/>
      <c r="D46" s="16">
        <f>[1]Monthly!CK53</f>
        <v>186</v>
      </c>
      <c r="E46" s="16">
        <f>[1]Fiscal!I53</f>
        <v>501</v>
      </c>
      <c r="F46" s="16">
        <f>[1]Monthly!BY53</f>
        <v>72</v>
      </c>
      <c r="G46" s="18">
        <f t="shared" si="3"/>
        <v>1.5833333333333333</v>
      </c>
    </row>
    <row r="47" spans="1:7" x14ac:dyDescent="0.25">
      <c r="A47" s="13" t="s">
        <v>39</v>
      </c>
      <c r="B47" s="14"/>
      <c r="C47" s="15"/>
      <c r="D47" s="16">
        <f>[1]Monthly!CK54</f>
        <v>365</v>
      </c>
      <c r="E47" s="16">
        <f>[1]Fiscal!I54</f>
        <v>744</v>
      </c>
      <c r="F47" s="16">
        <f>[1]Monthly!BY54</f>
        <v>85</v>
      </c>
      <c r="G47" s="18">
        <f t="shared" si="3"/>
        <v>3.2941176470588234</v>
      </c>
    </row>
    <row r="48" spans="1:7" x14ac:dyDescent="0.25">
      <c r="A48" s="13" t="s">
        <v>40</v>
      </c>
      <c r="B48" s="14"/>
      <c r="C48" s="15"/>
      <c r="D48" s="16">
        <f>[1]Monthly!CK55</f>
        <v>28</v>
      </c>
      <c r="E48" s="16">
        <f>[1]Fiscal!I55</f>
        <v>253</v>
      </c>
      <c r="F48" s="16">
        <f>[1]Monthly!BY55</f>
        <v>8</v>
      </c>
      <c r="G48" s="18">
        <f t="shared" si="3"/>
        <v>2.5</v>
      </c>
    </row>
    <row r="49" spans="1:7" x14ac:dyDescent="0.25">
      <c r="A49" s="13" t="s">
        <v>41</v>
      </c>
      <c r="B49" s="14"/>
      <c r="C49" s="15"/>
      <c r="D49" s="16">
        <f>[1]Monthly!CK56</f>
        <v>436</v>
      </c>
      <c r="E49" s="16">
        <f>[1]Fiscal!I56</f>
        <v>662</v>
      </c>
      <c r="F49" s="16">
        <f>[1]Monthly!BY56</f>
        <v>93</v>
      </c>
      <c r="G49" s="18">
        <f t="shared" si="3"/>
        <v>3.6881720430107525</v>
      </c>
    </row>
    <row r="50" spans="1:7" x14ac:dyDescent="0.25">
      <c r="A50" s="13" t="s">
        <v>42</v>
      </c>
      <c r="B50" s="14"/>
      <c r="C50" s="15"/>
      <c r="D50" s="16">
        <f>[1]Monthly!CK57</f>
        <v>148</v>
      </c>
      <c r="E50" s="16">
        <f>[1]Fiscal!I57</f>
        <v>439</v>
      </c>
      <c r="F50" s="16">
        <f>[1]Monthly!BY57</f>
        <v>18</v>
      </c>
      <c r="G50" s="18">
        <f t="shared" si="3"/>
        <v>7.2222222222222223</v>
      </c>
    </row>
    <row r="51" spans="1:7" x14ac:dyDescent="0.25">
      <c r="A51" s="13" t="s">
        <v>43</v>
      </c>
      <c r="B51" s="14"/>
      <c r="C51" s="15"/>
      <c r="D51" s="16">
        <f>[1]Monthly!CK58</f>
        <v>0</v>
      </c>
      <c r="E51" s="16">
        <f>[1]Fiscal!I58</f>
        <v>0</v>
      </c>
      <c r="F51" s="16">
        <f>[1]Monthly!BY58</f>
        <v>0</v>
      </c>
      <c r="G51" s="18"/>
    </row>
    <row r="52" spans="1:7" x14ac:dyDescent="0.25">
      <c r="A52" s="37"/>
      <c r="B52" s="42"/>
      <c r="C52" s="43" t="s">
        <v>15</v>
      </c>
      <c r="D52" s="22">
        <f>SUM(D44:D51)</f>
        <v>7382</v>
      </c>
      <c r="E52" s="22">
        <f>SUM(E44:E51)</f>
        <v>24149</v>
      </c>
      <c r="F52" s="22">
        <f>SUM(F44:F51)</f>
        <v>5643</v>
      </c>
      <c r="G52" s="18">
        <f t="shared" si="3"/>
        <v>0.30816941343257132</v>
      </c>
    </row>
    <row r="53" spans="1:7" x14ac:dyDescent="0.25">
      <c r="A53" s="4"/>
      <c r="B53" s="4"/>
      <c r="C53" s="11"/>
      <c r="D53" s="30"/>
      <c r="E53" s="30"/>
      <c r="F53" s="30"/>
      <c r="G53" s="12"/>
    </row>
    <row r="54" spans="1:7" x14ac:dyDescent="0.25">
      <c r="A54" s="45" t="s">
        <v>45</v>
      </c>
      <c r="B54" s="14"/>
      <c r="C54" s="15"/>
      <c r="D54" s="16">
        <f>[1]Monthly!CK59</f>
        <v>10146</v>
      </c>
      <c r="E54" s="16">
        <f>[1]Fiscal!I59</f>
        <v>28798</v>
      </c>
      <c r="F54" s="16">
        <f>[1]Monthly!BY59</f>
        <v>9679</v>
      </c>
      <c r="G54" s="18">
        <f>(+D54-F54)/F54</f>
        <v>4.8248786031614838E-2</v>
      </c>
    </row>
    <row r="55" spans="1:7" x14ac:dyDescent="0.25">
      <c r="A55" s="2"/>
      <c r="B55" s="4"/>
      <c r="C55" s="11"/>
      <c r="D55" s="30"/>
      <c r="E55" s="30"/>
      <c r="F55" s="30"/>
      <c r="G55" s="44"/>
    </row>
    <row r="56" spans="1:7" x14ac:dyDescent="0.25">
      <c r="A56" s="2" t="s">
        <v>46</v>
      </c>
      <c r="B56" s="4"/>
      <c r="C56" s="11"/>
      <c r="D56" s="30"/>
      <c r="E56" s="46"/>
      <c r="F56" s="30"/>
      <c r="G56" s="44"/>
    </row>
    <row r="57" spans="1:7" x14ac:dyDescent="0.25">
      <c r="A57" s="45" t="s">
        <v>47</v>
      </c>
      <c r="B57" s="14"/>
      <c r="C57" s="15"/>
      <c r="D57" s="41">
        <f>[1]Monthly!CK62</f>
        <v>14</v>
      </c>
      <c r="E57" s="41">
        <f>[1]Fiscal!I62</f>
        <v>39</v>
      </c>
      <c r="F57" s="16">
        <f>[1]Monthly!BY62</f>
        <v>17</v>
      </c>
      <c r="G57" s="18">
        <f t="shared" ref="G57:G66" si="4">(+D57-F57)/F57</f>
        <v>-0.17647058823529413</v>
      </c>
    </row>
    <row r="58" spans="1:7" x14ac:dyDescent="0.25">
      <c r="A58" s="47" t="s">
        <v>48</v>
      </c>
      <c r="B58" s="48"/>
      <c r="C58" s="49"/>
      <c r="D58" s="41">
        <f>[1]Monthly!CK63</f>
        <v>45</v>
      </c>
      <c r="E58" s="41">
        <f>[1]Fiscal!I63</f>
        <v>142</v>
      </c>
      <c r="F58" s="16">
        <f>[1]Monthly!BY63</f>
        <v>44</v>
      </c>
      <c r="G58" s="18">
        <f t="shared" si="4"/>
        <v>2.2727272727272728E-2</v>
      </c>
    </row>
    <row r="59" spans="1:7" x14ac:dyDescent="0.25">
      <c r="A59" s="47" t="s">
        <v>49</v>
      </c>
      <c r="B59" s="48"/>
      <c r="C59" s="49"/>
      <c r="D59" s="41">
        <f>[1]Monthly!CK64</f>
        <v>0</v>
      </c>
      <c r="E59" s="41">
        <f>[1]Fiscal!I64</f>
        <v>0</v>
      </c>
      <c r="F59" s="16">
        <f>[1]Monthly!BY64</f>
        <v>0</v>
      </c>
      <c r="G59" s="18"/>
    </row>
    <row r="60" spans="1:7" x14ac:dyDescent="0.25">
      <c r="A60" s="37" t="s">
        <v>50</v>
      </c>
      <c r="B60" s="48"/>
      <c r="C60" s="49"/>
      <c r="D60" s="41">
        <f>[1]Monthly!CK65</f>
        <v>0</v>
      </c>
      <c r="E60" s="41">
        <f>[1]Fiscal!I65</f>
        <v>1</v>
      </c>
      <c r="F60" s="16">
        <f>[1]Monthly!BY65</f>
        <v>0</v>
      </c>
      <c r="G60" s="18"/>
    </row>
    <row r="61" spans="1:7" x14ac:dyDescent="0.25">
      <c r="A61" s="19"/>
      <c r="B61" s="50"/>
      <c r="C61" s="51" t="s">
        <v>15</v>
      </c>
      <c r="D61" s="22">
        <f>SUM(D57:D60)</f>
        <v>59</v>
      </c>
      <c r="E61" s="22">
        <f>SUM(E57:E60)</f>
        <v>182</v>
      </c>
      <c r="F61" s="22">
        <f>SUM(F57:F60)</f>
        <v>61</v>
      </c>
      <c r="G61" s="18">
        <f t="shared" si="4"/>
        <v>-3.2786885245901641E-2</v>
      </c>
    </row>
    <row r="62" spans="1:7" x14ac:dyDescent="0.25">
      <c r="A62" s="45" t="s">
        <v>51</v>
      </c>
      <c r="B62" s="35"/>
      <c r="C62" s="15"/>
      <c r="D62" s="41">
        <f>[1]Monthly!CK66</f>
        <v>19</v>
      </c>
      <c r="E62" s="41">
        <f>[1]Fiscal!I67</f>
        <v>117</v>
      </c>
      <c r="F62" s="16">
        <f>[1]Monthly!BY66</f>
        <v>15</v>
      </c>
      <c r="G62" s="18">
        <f t="shared" si="4"/>
        <v>0.26666666666666666</v>
      </c>
    </row>
    <row r="63" spans="1:7" x14ac:dyDescent="0.25">
      <c r="A63" s="47" t="s">
        <v>48</v>
      </c>
      <c r="B63" s="42"/>
      <c r="C63" s="49"/>
      <c r="D63" s="41">
        <f>[1]Monthly!CK67</f>
        <v>39</v>
      </c>
      <c r="E63" s="41">
        <f>[1]Fiscal!I68</f>
        <v>8</v>
      </c>
      <c r="F63" s="16">
        <f>[1]Monthly!BY67</f>
        <v>27</v>
      </c>
      <c r="G63" s="18">
        <f t="shared" si="4"/>
        <v>0.44444444444444442</v>
      </c>
    </row>
    <row r="64" spans="1:7" x14ac:dyDescent="0.25">
      <c r="A64" s="47" t="s">
        <v>49</v>
      </c>
      <c r="B64" s="48"/>
      <c r="C64" s="49"/>
      <c r="D64" s="41">
        <f>[1]Monthly!CK68</f>
        <v>2</v>
      </c>
      <c r="E64" s="41">
        <f>[1]Fiscal!I69</f>
        <v>4</v>
      </c>
      <c r="F64" s="16">
        <f>[1]Monthly!BY68</f>
        <v>1</v>
      </c>
      <c r="G64" s="18">
        <f t="shared" si="4"/>
        <v>1</v>
      </c>
    </row>
    <row r="65" spans="1:7" x14ac:dyDescent="0.25">
      <c r="A65" s="47" t="s">
        <v>50</v>
      </c>
      <c r="B65" s="48"/>
      <c r="C65" s="49"/>
      <c r="D65" s="41">
        <f>[1]Monthly!CK69</f>
        <v>1</v>
      </c>
      <c r="E65" s="41">
        <f>[1]Fiscal!I70</f>
        <v>0</v>
      </c>
      <c r="F65" s="16">
        <f>[1]Monthly!BY69</f>
        <v>0</v>
      </c>
      <c r="G65" s="18"/>
    </row>
    <row r="66" spans="1:7" x14ac:dyDescent="0.25">
      <c r="A66" s="37"/>
      <c r="B66" s="48"/>
      <c r="C66" s="43" t="s">
        <v>15</v>
      </c>
      <c r="D66" s="22">
        <f>SUM(D62:D65)</f>
        <v>61</v>
      </c>
      <c r="E66" s="22">
        <f>SUM(E62:E65)</f>
        <v>129</v>
      </c>
      <c r="F66" s="22">
        <f>SUM(F62:F65)</f>
        <v>43</v>
      </c>
      <c r="G66" s="18">
        <f t="shared" si="4"/>
        <v>0.41860465116279072</v>
      </c>
    </row>
    <row r="67" spans="1:7" x14ac:dyDescent="0.25">
      <c r="A67" s="4"/>
      <c r="B67" s="4"/>
      <c r="C67" s="11"/>
      <c r="D67" s="30"/>
      <c r="E67" s="30"/>
      <c r="F67" s="30"/>
      <c r="G67" s="12"/>
    </row>
    <row r="68" spans="1:7" x14ac:dyDescent="0.25">
      <c r="A68" s="2" t="s">
        <v>52</v>
      </c>
      <c r="B68" s="4"/>
      <c r="C68" s="11"/>
      <c r="D68" s="30"/>
      <c r="E68" s="46"/>
      <c r="F68" s="30"/>
      <c r="G68" s="12"/>
    </row>
    <row r="69" spans="1:7" x14ac:dyDescent="0.25">
      <c r="A69" s="13" t="s">
        <v>53</v>
      </c>
      <c r="B69" s="14"/>
      <c r="C69" s="15"/>
      <c r="D69" s="16">
        <f>[1]Monthly!CK72</f>
        <v>0</v>
      </c>
      <c r="E69" s="41">
        <f>[1]Fiscal!I72</f>
        <v>1606</v>
      </c>
      <c r="F69" s="16">
        <f>[1]Monthly!BY72</f>
        <v>50</v>
      </c>
      <c r="G69" s="18">
        <f t="shared" ref="G69:G82" si="5">(+D69-F69)/F69</f>
        <v>-1</v>
      </c>
    </row>
    <row r="70" spans="1:7" x14ac:dyDescent="0.25">
      <c r="A70" s="37" t="s">
        <v>54</v>
      </c>
      <c r="B70" s="42"/>
      <c r="C70" s="49"/>
      <c r="D70" s="16">
        <f>[1]Monthly!CK73</f>
        <v>0</v>
      </c>
      <c r="E70" s="41">
        <f>[1]Fiscal!I73</f>
        <v>1668</v>
      </c>
      <c r="F70" s="16">
        <f>[1]Monthly!BY73</f>
        <v>974</v>
      </c>
      <c r="G70" s="18">
        <f t="shared" si="5"/>
        <v>-1</v>
      </c>
    </row>
    <row r="71" spans="1:7" x14ac:dyDescent="0.25">
      <c r="A71" s="37" t="s">
        <v>55</v>
      </c>
      <c r="B71" s="42"/>
      <c r="C71" s="49"/>
      <c r="D71" s="16">
        <f>[1]Monthly!CK74</f>
        <v>0</v>
      </c>
      <c r="E71" s="41">
        <f>[1]Fiscal!I74</f>
        <v>0</v>
      </c>
      <c r="F71" s="16">
        <f>[1]Monthly!BY74</f>
        <v>0</v>
      </c>
      <c r="G71" s="18"/>
    </row>
    <row r="72" spans="1:7" x14ac:dyDescent="0.25">
      <c r="A72" s="37" t="s">
        <v>56</v>
      </c>
      <c r="B72" s="42"/>
      <c r="C72" s="49"/>
      <c r="D72" s="16">
        <f>[1]Monthly!CK75</f>
        <v>0</v>
      </c>
      <c r="E72" s="41">
        <f>[1]Fiscal!I75</f>
        <v>87</v>
      </c>
      <c r="F72" s="16">
        <f>[1]Monthly!BY75</f>
        <v>82</v>
      </c>
      <c r="G72" s="18">
        <f t="shared" si="5"/>
        <v>-1</v>
      </c>
    </row>
    <row r="73" spans="1:7" x14ac:dyDescent="0.25">
      <c r="A73" s="37" t="s">
        <v>57</v>
      </c>
      <c r="B73" s="42"/>
      <c r="C73" s="49"/>
      <c r="D73" s="16">
        <f>[1]Monthly!CK76</f>
        <v>0</v>
      </c>
      <c r="E73" s="41">
        <f>[1]Fiscal!I76</f>
        <v>85990</v>
      </c>
      <c r="F73" s="16">
        <f>[1]Monthly!BY76</f>
        <v>0</v>
      </c>
      <c r="G73" s="18"/>
    </row>
    <row r="74" spans="1:7" x14ac:dyDescent="0.25">
      <c r="A74" s="37" t="s">
        <v>58</v>
      </c>
      <c r="B74" s="42"/>
      <c r="C74" s="49"/>
      <c r="D74" s="16">
        <f>[1]Monthly!CK77</f>
        <v>0</v>
      </c>
      <c r="E74" s="41">
        <f>[1]Fiscal!I77</f>
        <v>88512</v>
      </c>
      <c r="F74" s="16">
        <f>[1]Monthly!BY77</f>
        <v>75490</v>
      </c>
      <c r="G74" s="18">
        <f t="shared" si="5"/>
        <v>-1</v>
      </c>
    </row>
    <row r="75" spans="1:7" x14ac:dyDescent="0.25">
      <c r="A75" s="37" t="s">
        <v>59</v>
      </c>
      <c r="B75" s="42"/>
      <c r="C75" s="49"/>
      <c r="D75" s="16">
        <f>[1]Monthly!CK78</f>
        <v>5</v>
      </c>
      <c r="E75" s="41">
        <f>[1]Fiscal!I78</f>
        <v>11</v>
      </c>
      <c r="F75" s="16">
        <f>[1]Monthly!BY78</f>
        <v>9</v>
      </c>
      <c r="G75" s="18">
        <f t="shared" si="5"/>
        <v>-0.44444444444444442</v>
      </c>
    </row>
    <row r="76" spans="1:7" x14ac:dyDescent="0.25">
      <c r="A76" s="37" t="s">
        <v>60</v>
      </c>
      <c r="B76" s="42"/>
      <c r="C76" s="49"/>
      <c r="D76" s="16">
        <f>[1]Monthly!CK79</f>
        <v>1</v>
      </c>
      <c r="E76" s="41">
        <f>[1]Fiscal!I79</f>
        <v>4</v>
      </c>
      <c r="F76" s="16">
        <f>[1]Monthly!BY79</f>
        <v>2</v>
      </c>
      <c r="G76" s="18">
        <f t="shared" si="5"/>
        <v>-0.5</v>
      </c>
    </row>
    <row r="77" spans="1:7" x14ac:dyDescent="0.25">
      <c r="A77" s="37" t="s">
        <v>61</v>
      </c>
      <c r="B77" s="42"/>
      <c r="C77" s="49"/>
      <c r="D77" s="16">
        <f>[1]Monthly!CK80</f>
        <v>20</v>
      </c>
      <c r="E77" s="41">
        <f>[1]Fiscal!I80</f>
        <v>68</v>
      </c>
      <c r="F77" s="16">
        <f>[1]Monthly!BY80</f>
        <v>38</v>
      </c>
      <c r="G77" s="18">
        <f t="shared" si="5"/>
        <v>-0.47368421052631576</v>
      </c>
    </row>
    <row r="78" spans="1:7" x14ac:dyDescent="0.25">
      <c r="A78" s="37" t="s">
        <v>40</v>
      </c>
      <c r="B78" s="42"/>
      <c r="C78" s="49"/>
      <c r="D78" s="16">
        <f>[1]Monthly!CK81</f>
        <v>0</v>
      </c>
      <c r="E78" s="41">
        <f>[1]Fiscal!I81</f>
        <v>0</v>
      </c>
      <c r="F78" s="16">
        <f>[1]Monthly!BY81</f>
        <v>0</v>
      </c>
      <c r="G78" s="18"/>
    </row>
    <row r="79" spans="1:7" x14ac:dyDescent="0.25">
      <c r="A79" s="37" t="s">
        <v>41</v>
      </c>
      <c r="B79" s="42"/>
      <c r="C79" s="49"/>
      <c r="D79" s="16">
        <f>[1]Monthly!CK82</f>
        <v>13</v>
      </c>
      <c r="E79" s="41">
        <f>[1]Fiscal!I82</f>
        <v>66</v>
      </c>
      <c r="F79" s="16">
        <f>[1]Monthly!BY82</f>
        <v>12</v>
      </c>
      <c r="G79" s="18">
        <f t="shared" si="5"/>
        <v>8.3333333333333329E-2</v>
      </c>
    </row>
    <row r="80" spans="1:7" x14ac:dyDescent="0.25">
      <c r="A80" s="37" t="s">
        <v>42</v>
      </c>
      <c r="B80" s="42"/>
      <c r="C80" s="49"/>
      <c r="D80" s="16">
        <f>[1]Monthly!CK83</f>
        <v>24</v>
      </c>
      <c r="E80" s="41">
        <f>[1]Fiscal!I83</f>
        <v>76</v>
      </c>
      <c r="F80" s="16">
        <f>[1]Monthly!BY83</f>
        <v>20</v>
      </c>
      <c r="G80" s="18">
        <f t="shared" si="5"/>
        <v>0.2</v>
      </c>
    </row>
    <row r="81" spans="1:7" x14ac:dyDescent="0.25">
      <c r="A81" s="37" t="s">
        <v>43</v>
      </c>
      <c r="B81" s="42"/>
      <c r="C81" s="49"/>
      <c r="D81" s="16">
        <f>[1]Monthly!CK84</f>
        <v>0</v>
      </c>
      <c r="E81" s="41">
        <f>[1]Fiscal!I84</f>
        <v>0</v>
      </c>
      <c r="F81" s="16">
        <f>[1]Monthly!BY84</f>
        <v>0</v>
      </c>
      <c r="G81" s="18"/>
    </row>
    <row r="82" spans="1:7" x14ac:dyDescent="0.25">
      <c r="A82" s="37"/>
      <c r="B82" s="38"/>
      <c r="C82" s="38" t="s">
        <v>15</v>
      </c>
      <c r="D82" s="22">
        <f>SUM(D69:D81)</f>
        <v>63</v>
      </c>
      <c r="E82" s="22">
        <f>SUM(E69:E81)</f>
        <v>178088</v>
      </c>
      <c r="F82" s="22">
        <f>SUM(F69:F81)</f>
        <v>76677</v>
      </c>
      <c r="G82" s="18">
        <f t="shared" si="5"/>
        <v>-0.99917837161078293</v>
      </c>
    </row>
    <row r="83" spans="1:7" x14ac:dyDescent="0.25">
      <c r="A83" s="4"/>
      <c r="B83" s="4"/>
      <c r="C83" s="11"/>
      <c r="D83" s="30"/>
      <c r="E83" s="30"/>
      <c r="F83" s="30"/>
      <c r="G83" s="12"/>
    </row>
    <row r="84" spans="1:7" x14ac:dyDescent="0.25">
      <c r="A84" s="2" t="s">
        <v>62</v>
      </c>
      <c r="B84" s="4"/>
      <c r="C84" s="11"/>
      <c r="D84" s="30"/>
      <c r="E84" s="46"/>
      <c r="F84" s="30"/>
      <c r="G84" s="12"/>
    </row>
    <row r="85" spans="1:7" x14ac:dyDescent="0.25">
      <c r="A85" s="13" t="s">
        <v>63</v>
      </c>
      <c r="B85" s="32"/>
      <c r="C85" s="15"/>
      <c r="D85" s="28">
        <f>[1]Monthly!CK88</f>
        <v>13926</v>
      </c>
      <c r="E85" s="41">
        <f>[1]Fiscal!I88</f>
        <v>41272</v>
      </c>
      <c r="F85" s="28">
        <f>[1]Monthly!BY88</f>
        <v>12935</v>
      </c>
      <c r="G85" s="18">
        <f t="shared" ref="G85:G90" si="6">(+D85-F85)/F85</f>
        <v>7.6613838422883648E-2</v>
      </c>
    </row>
    <row r="86" spans="1:7" x14ac:dyDescent="0.25">
      <c r="A86" s="37" t="s">
        <v>64</v>
      </c>
      <c r="B86" s="42"/>
      <c r="C86" s="49"/>
      <c r="D86" s="28">
        <f>[1]Monthly!CK89</f>
        <v>2703</v>
      </c>
      <c r="E86" s="41">
        <f>[1]Fiscal!I89</f>
        <v>20870</v>
      </c>
      <c r="F86" s="28">
        <f>[1]Monthly!BY89</f>
        <v>56357</v>
      </c>
      <c r="G86" s="18">
        <f t="shared" si="6"/>
        <v>-0.95203790123675858</v>
      </c>
    </row>
    <row r="87" spans="1:7" x14ac:dyDescent="0.25">
      <c r="A87" s="37" t="s">
        <v>65</v>
      </c>
      <c r="B87" s="42"/>
      <c r="C87" s="49"/>
      <c r="D87" s="28">
        <f>[1]Monthly!CK90</f>
        <v>0</v>
      </c>
      <c r="E87" s="41">
        <f>[1]Fiscal!I90</f>
        <v>1330</v>
      </c>
      <c r="F87" s="28">
        <f>[1]Monthly!BY90</f>
        <v>0</v>
      </c>
      <c r="G87" s="18"/>
    </row>
    <row r="88" spans="1:7" x14ac:dyDescent="0.25">
      <c r="A88" s="37" t="s">
        <v>66</v>
      </c>
      <c r="B88" s="42"/>
      <c r="C88" s="49"/>
      <c r="D88" s="28">
        <f>[1]Monthly!CK91</f>
        <v>0</v>
      </c>
      <c r="E88" s="41">
        <f>[1]Fiscal!I91</f>
        <v>73066</v>
      </c>
      <c r="F88" s="28">
        <f>[1]Monthly!BY91</f>
        <v>36516</v>
      </c>
      <c r="G88" s="18">
        <f t="shared" si="6"/>
        <v>-1</v>
      </c>
    </row>
    <row r="89" spans="1:7" x14ac:dyDescent="0.25">
      <c r="A89" s="37" t="s">
        <v>67</v>
      </c>
      <c r="B89" s="42"/>
      <c r="C89" s="49"/>
      <c r="D89" s="28">
        <f>[1]Monthly!CK92</f>
        <v>0</v>
      </c>
      <c r="E89" s="41">
        <f>[1]Fiscal!I92</f>
        <v>353</v>
      </c>
      <c r="F89" s="28">
        <f>[1]Monthly!BY92</f>
        <v>154</v>
      </c>
      <c r="G89" s="18">
        <f t="shared" si="6"/>
        <v>-1</v>
      </c>
    </row>
    <row r="90" spans="1:7" x14ac:dyDescent="0.25">
      <c r="A90" s="37" t="s">
        <v>68</v>
      </c>
      <c r="B90" s="42"/>
      <c r="C90" s="49"/>
      <c r="D90" s="28">
        <f>[1]Monthly!CK93</f>
        <v>0</v>
      </c>
      <c r="E90" s="41">
        <f>[1]Fiscal!I93</f>
        <v>1241</v>
      </c>
      <c r="F90" s="28">
        <f>[1]Monthly!BY93</f>
        <v>477</v>
      </c>
      <c r="G90" s="18">
        <f t="shared" si="6"/>
        <v>-1</v>
      </c>
    </row>
    <row r="91" spans="1:7" x14ac:dyDescent="0.25">
      <c r="A91" s="4"/>
      <c r="B91" s="4"/>
      <c r="C91" s="11"/>
      <c r="D91" s="30"/>
      <c r="E91" s="30"/>
      <c r="F91" s="30"/>
      <c r="G91" s="12"/>
    </row>
    <row r="92" spans="1:7" x14ac:dyDescent="0.25">
      <c r="A92" s="2" t="s">
        <v>69</v>
      </c>
      <c r="B92" s="4"/>
      <c r="C92" s="11"/>
      <c r="D92" s="8" t="s">
        <v>4</v>
      </c>
      <c r="E92" s="8" t="s">
        <v>5</v>
      </c>
      <c r="F92" s="9" t="s">
        <v>6</v>
      </c>
      <c r="G92" s="10" t="s">
        <v>70</v>
      </c>
    </row>
    <row r="93" spans="1:7" x14ac:dyDescent="0.25">
      <c r="A93" s="2" t="s">
        <v>71</v>
      </c>
      <c r="B93" s="4"/>
      <c r="C93" s="11"/>
      <c r="D93" s="8" t="s">
        <v>8</v>
      </c>
      <c r="E93" s="8" t="s">
        <v>9</v>
      </c>
      <c r="F93" s="9" t="s">
        <v>10</v>
      </c>
      <c r="G93" s="8" t="s">
        <v>11</v>
      </c>
    </row>
    <row r="94" spans="1:7" x14ac:dyDescent="0.25">
      <c r="A94" s="13" t="s">
        <v>72</v>
      </c>
      <c r="B94" s="14"/>
      <c r="C94" s="15"/>
      <c r="D94" s="16">
        <f>[1]Monthly!CK96</f>
        <v>25</v>
      </c>
      <c r="E94" s="41">
        <f>[1]Fiscal!I96</f>
        <v>60</v>
      </c>
      <c r="F94" s="16">
        <f>[1]Monthly!BY96</f>
        <v>271</v>
      </c>
      <c r="G94" s="18">
        <f t="shared" ref="G94:G110" si="7">(+D94-F94)/F94</f>
        <v>-0.90774907749077494</v>
      </c>
    </row>
    <row r="95" spans="1:7" x14ac:dyDescent="0.25">
      <c r="A95" s="37" t="s">
        <v>73</v>
      </c>
      <c r="B95" s="42"/>
      <c r="C95" s="49"/>
      <c r="D95" s="16">
        <f>[1]Monthly!CK97</f>
        <v>0</v>
      </c>
      <c r="E95" s="41">
        <f>[1]Fiscal!I97</f>
        <v>0</v>
      </c>
      <c r="F95" s="16">
        <f>[1]Monthly!BY97</f>
        <v>0</v>
      </c>
      <c r="G95" s="18"/>
    </row>
    <row r="96" spans="1:7" x14ac:dyDescent="0.25">
      <c r="A96" s="52" t="s">
        <v>74</v>
      </c>
      <c r="B96" s="42"/>
      <c r="C96" s="49"/>
      <c r="D96" s="16">
        <f>[1]Monthly!CK98</f>
        <v>4342</v>
      </c>
      <c r="E96" s="41">
        <f>[1]Fiscal!I98</f>
        <v>13148</v>
      </c>
      <c r="F96" s="16">
        <f>[1]Monthly!BY98</f>
        <v>3859</v>
      </c>
      <c r="G96" s="18">
        <f t="shared" si="7"/>
        <v>0.12516195905675045</v>
      </c>
    </row>
    <row r="97" spans="1:7" x14ac:dyDescent="0.25">
      <c r="A97" s="52" t="s">
        <v>75</v>
      </c>
      <c r="B97" s="42"/>
      <c r="C97" s="49"/>
      <c r="D97" s="16">
        <f>[1]Monthly!CK99</f>
        <v>1275</v>
      </c>
      <c r="E97" s="41">
        <f>[1]Fiscal!I102</f>
        <v>3340</v>
      </c>
      <c r="F97" s="16">
        <f>[1]Monthly!BY99</f>
        <v>1332</v>
      </c>
      <c r="G97" s="18">
        <f t="shared" si="7"/>
        <v>-4.2792792792792793E-2</v>
      </c>
    </row>
    <row r="98" spans="1:7" x14ac:dyDescent="0.25">
      <c r="A98" s="52" t="s">
        <v>76</v>
      </c>
      <c r="B98" s="42"/>
      <c r="C98" s="49"/>
      <c r="D98" s="16">
        <f>[1]Monthly!CK100</f>
        <v>1448</v>
      </c>
      <c r="E98" s="41">
        <f>[1]Fiscal!I103</f>
        <v>213</v>
      </c>
      <c r="F98" s="16">
        <f>[1]Monthly!BY100</f>
        <v>1511</v>
      </c>
      <c r="G98" s="18">
        <f t="shared" si="7"/>
        <v>-4.1694242223692918E-2</v>
      </c>
    </row>
    <row r="99" spans="1:7" x14ac:dyDescent="0.25">
      <c r="A99" s="52" t="s">
        <v>77</v>
      </c>
      <c r="B99" s="42"/>
      <c r="C99" s="49"/>
      <c r="D99" s="16">
        <f>[1]Monthly!CK101</f>
        <v>794</v>
      </c>
      <c r="E99" s="41">
        <f>[1]Fiscal!I104</f>
        <v>82</v>
      </c>
      <c r="F99" s="16">
        <f>[1]Monthly!BY101</f>
        <v>1091</v>
      </c>
      <c r="G99" s="18">
        <f t="shared" si="7"/>
        <v>-0.27222731439046743</v>
      </c>
    </row>
    <row r="100" spans="1:7" x14ac:dyDescent="0.25">
      <c r="A100" s="37" t="s">
        <v>78</v>
      </c>
      <c r="B100" s="42"/>
      <c r="C100" s="49"/>
      <c r="D100" s="16">
        <f>[1]Monthly!CK102</f>
        <v>1012</v>
      </c>
      <c r="E100" s="41">
        <f>[1]Fiscal!I102</f>
        <v>3340</v>
      </c>
      <c r="F100" s="16">
        <f>[1]Monthly!BY102</f>
        <v>294</v>
      </c>
      <c r="G100" s="18">
        <f t="shared" si="7"/>
        <v>2.4421768707482991</v>
      </c>
    </row>
    <row r="101" spans="1:7" x14ac:dyDescent="0.25">
      <c r="A101" s="37" t="s">
        <v>37</v>
      </c>
      <c r="B101" s="42"/>
      <c r="C101" s="49"/>
      <c r="D101" s="16">
        <f>[1]Monthly!CK103</f>
        <v>78</v>
      </c>
      <c r="E101" s="41">
        <f>[1]Fiscal!I103</f>
        <v>213</v>
      </c>
      <c r="F101" s="16">
        <f>[1]Monthly!BY103</f>
        <v>82</v>
      </c>
      <c r="G101" s="18">
        <f t="shared" si="7"/>
        <v>-4.878048780487805E-2</v>
      </c>
    </row>
    <row r="102" spans="1:7" x14ac:dyDescent="0.25">
      <c r="A102" s="37" t="s">
        <v>38</v>
      </c>
      <c r="B102" s="42"/>
      <c r="C102" s="49"/>
      <c r="D102" s="16">
        <f>[1]Monthly!CK104</f>
        <v>7</v>
      </c>
      <c r="E102" s="41">
        <f>[1]Fiscal!I104</f>
        <v>82</v>
      </c>
      <c r="F102" s="16">
        <f>[1]Monthly!BY104</f>
        <v>8</v>
      </c>
      <c r="G102" s="18">
        <f t="shared" si="7"/>
        <v>-0.125</v>
      </c>
    </row>
    <row r="103" spans="1:7" x14ac:dyDescent="0.25">
      <c r="A103" s="37" t="s">
        <v>39</v>
      </c>
      <c r="B103" s="42"/>
      <c r="C103" s="49"/>
      <c r="D103" s="16">
        <f>[1]Monthly!CK105</f>
        <v>15</v>
      </c>
      <c r="E103" s="41">
        <f>[1]Fiscal!I105</f>
        <v>67</v>
      </c>
      <c r="F103" s="16">
        <f>[1]Monthly!BY105</f>
        <v>19</v>
      </c>
      <c r="G103" s="18">
        <f t="shared" si="7"/>
        <v>-0.21052631578947367</v>
      </c>
    </row>
    <row r="104" spans="1:7" x14ac:dyDescent="0.25">
      <c r="A104" s="37" t="s">
        <v>40</v>
      </c>
      <c r="B104" s="42"/>
      <c r="C104" s="49"/>
      <c r="D104" s="16">
        <f>[1]Monthly!CK106</f>
        <v>6</v>
      </c>
      <c r="E104" s="41">
        <f>[1]Fiscal!I106</f>
        <v>13</v>
      </c>
      <c r="F104" s="16">
        <f>[1]Monthly!BY106</f>
        <v>7</v>
      </c>
      <c r="G104" s="18">
        <f t="shared" si="7"/>
        <v>-0.14285714285714285</v>
      </c>
    </row>
    <row r="105" spans="1:7" x14ac:dyDescent="0.25">
      <c r="A105" s="37" t="s">
        <v>41</v>
      </c>
      <c r="B105" s="42"/>
      <c r="C105" s="49"/>
      <c r="D105" s="16">
        <f>[1]Monthly!CK107</f>
        <v>31</v>
      </c>
      <c r="E105" s="41">
        <f>[1]Fiscal!I107</f>
        <v>121</v>
      </c>
      <c r="F105" s="16">
        <f>[1]Monthly!BY107</f>
        <v>25</v>
      </c>
      <c r="G105" s="18">
        <f t="shared" si="7"/>
        <v>0.24</v>
      </c>
    </row>
    <row r="106" spans="1:7" x14ac:dyDescent="0.25">
      <c r="A106" s="37" t="s">
        <v>42</v>
      </c>
      <c r="B106" s="42"/>
      <c r="C106" s="49"/>
      <c r="D106" s="16">
        <f>[1]Monthly!CK108</f>
        <v>49</v>
      </c>
      <c r="E106" s="41">
        <f>[1]Fiscal!I108</f>
        <v>132</v>
      </c>
      <c r="F106" s="16">
        <f>[1]Monthly!BY108</f>
        <v>26</v>
      </c>
      <c r="G106" s="18">
        <f t="shared" si="7"/>
        <v>0.88461538461538458</v>
      </c>
    </row>
    <row r="107" spans="1:7" x14ac:dyDescent="0.25">
      <c r="A107" s="37" t="s">
        <v>79</v>
      </c>
      <c r="B107" s="42"/>
      <c r="C107" s="49"/>
      <c r="D107" s="16">
        <f>[1]Monthly!CK109</f>
        <v>97</v>
      </c>
      <c r="E107" s="41">
        <f>[1]Fiscal!I109</f>
        <v>260</v>
      </c>
      <c r="F107" s="16">
        <f>[1]Monthly!BY109</f>
        <v>10</v>
      </c>
      <c r="G107" s="18">
        <f t="shared" si="7"/>
        <v>8.6999999999999993</v>
      </c>
    </row>
    <row r="108" spans="1:7" x14ac:dyDescent="0.25">
      <c r="A108" s="37" t="s">
        <v>43</v>
      </c>
      <c r="B108" s="42"/>
      <c r="C108" s="49"/>
      <c r="D108" s="16">
        <f>[1]Monthly!CK110</f>
        <v>0</v>
      </c>
      <c r="E108" s="41">
        <f>[1]Fiscal!I110</f>
        <v>0</v>
      </c>
      <c r="F108" s="16">
        <f>[1]Monthly!BY110</f>
        <v>0</v>
      </c>
      <c r="G108" s="18"/>
    </row>
    <row r="109" spans="1:7" x14ac:dyDescent="0.25">
      <c r="A109" s="37" t="s">
        <v>80</v>
      </c>
      <c r="B109" s="42"/>
      <c r="C109" s="53"/>
      <c r="D109" s="16">
        <f>[1]Monthly!CK111</f>
        <v>0</v>
      </c>
      <c r="E109" s="41">
        <f>[1]Fiscal!I111</f>
        <v>0</v>
      </c>
      <c r="F109" s="16">
        <f>[1]Monthly!BY111</f>
        <v>80</v>
      </c>
      <c r="G109" s="18">
        <f t="shared" si="7"/>
        <v>-1</v>
      </c>
    </row>
    <row r="110" spans="1:7" x14ac:dyDescent="0.25">
      <c r="A110" s="37"/>
      <c r="B110" s="38"/>
      <c r="C110" s="38" t="s">
        <v>15</v>
      </c>
      <c r="D110" s="22">
        <f>+SUM(D94:D109)</f>
        <v>9179</v>
      </c>
      <c r="E110" s="22">
        <f>+SUM(E94:E109)</f>
        <v>21071</v>
      </c>
      <c r="F110" s="22">
        <f>+SUM(F94:F109)</f>
        <v>8615</v>
      </c>
      <c r="G110" s="18">
        <f t="shared" si="7"/>
        <v>6.546720835751596E-2</v>
      </c>
    </row>
    <row r="111" spans="1:7" x14ac:dyDescent="0.25">
      <c r="A111" s="33"/>
      <c r="B111" s="33"/>
      <c r="C111" s="54"/>
      <c r="D111" s="55"/>
      <c r="E111" s="55"/>
      <c r="F111" s="55"/>
      <c r="G111" s="44"/>
    </row>
    <row r="112" spans="1:7" x14ac:dyDescent="0.25">
      <c r="A112" s="56" t="s">
        <v>81</v>
      </c>
      <c r="B112" s="33"/>
      <c r="C112" s="54"/>
      <c r="D112" s="55"/>
      <c r="E112" s="55"/>
      <c r="F112" s="55"/>
      <c r="G112" s="44"/>
    </row>
    <row r="113" spans="1:7" x14ac:dyDescent="0.25">
      <c r="A113" s="13" t="s">
        <v>82</v>
      </c>
      <c r="B113" s="14"/>
      <c r="C113" s="15"/>
      <c r="D113" s="16">
        <f>[1]Monthly!CK115</f>
        <v>7</v>
      </c>
      <c r="E113" s="41">
        <f>[1]Fiscal!I115</f>
        <v>15</v>
      </c>
      <c r="F113" s="16">
        <f>[1]Monthly!BY115</f>
        <v>3</v>
      </c>
      <c r="G113" s="18">
        <f>(+D113-F113)/F113</f>
        <v>1.3333333333333333</v>
      </c>
    </row>
    <row r="114" spans="1:7" x14ac:dyDescent="0.25">
      <c r="A114" s="37" t="s">
        <v>83</v>
      </c>
      <c r="B114" s="42"/>
      <c r="C114" s="49"/>
      <c r="D114" s="16">
        <f>[1]Monthly!CK116</f>
        <v>81</v>
      </c>
      <c r="E114" s="41">
        <f>[1]Fiscal!I116</f>
        <v>241</v>
      </c>
      <c r="F114" s="16">
        <f>[1]Monthly!BY116</f>
        <v>47</v>
      </c>
      <c r="G114" s="18">
        <f>(+D114-F114)/F114</f>
        <v>0.72340425531914898</v>
      </c>
    </row>
    <row r="115" spans="1:7" x14ac:dyDescent="0.25">
      <c r="A115" s="37" t="s">
        <v>84</v>
      </c>
      <c r="B115" s="42"/>
      <c r="C115" s="49"/>
      <c r="D115" s="16">
        <f>[1]Monthly!CK117</f>
        <v>86</v>
      </c>
      <c r="E115" s="41">
        <f>[1]Fiscal!I117</f>
        <v>265</v>
      </c>
      <c r="F115" s="16">
        <f>[1]Monthly!BY117</f>
        <v>82</v>
      </c>
      <c r="G115" s="18">
        <f>(+D115-F115)/F115</f>
        <v>4.878048780487805E-2</v>
      </c>
    </row>
    <row r="116" spans="1:7" x14ac:dyDescent="0.25">
      <c r="A116" s="4"/>
      <c r="B116" s="4"/>
      <c r="C116" s="11"/>
      <c r="D116" s="30"/>
      <c r="E116" s="30"/>
      <c r="F116" s="30"/>
      <c r="G116" s="12"/>
    </row>
    <row r="117" spans="1:7" x14ac:dyDescent="0.25">
      <c r="A117" s="2" t="s">
        <v>85</v>
      </c>
      <c r="B117" s="4"/>
      <c r="C117" s="11"/>
      <c r="D117" s="8"/>
      <c r="E117" s="8"/>
      <c r="F117" s="9"/>
      <c r="G117" s="8"/>
    </row>
    <row r="118" spans="1:7" x14ac:dyDescent="0.25">
      <c r="A118" s="57" t="s">
        <v>86</v>
      </c>
      <c r="B118" s="14"/>
      <c r="C118" s="15"/>
      <c r="D118" s="16">
        <f>[1]Monthly!CK120</f>
        <v>57</v>
      </c>
      <c r="E118" s="41">
        <f>[1]Fiscal!I120</f>
        <v>149</v>
      </c>
      <c r="F118" s="16">
        <f>[1]Monthly!BY120</f>
        <v>43</v>
      </c>
      <c r="G118" s="18">
        <f>(+D118-F118)/F118</f>
        <v>0.32558139534883723</v>
      </c>
    </row>
    <row r="119" spans="1:7" x14ac:dyDescent="0.25">
      <c r="A119" s="47" t="s">
        <v>87</v>
      </c>
      <c r="B119" s="42"/>
      <c r="C119" s="49"/>
      <c r="D119" s="16">
        <f>[1]Monthly!CK121</f>
        <v>80</v>
      </c>
      <c r="E119" s="41">
        <f>[1]Fiscal!I121</f>
        <v>224</v>
      </c>
      <c r="F119" s="16">
        <f>[1]Monthly!BY121</f>
        <v>39</v>
      </c>
      <c r="G119" s="18">
        <f>(+D119-F119)/F119</f>
        <v>1.0512820512820513</v>
      </c>
    </row>
    <row r="120" spans="1:7" x14ac:dyDescent="0.25">
      <c r="A120" s="4"/>
      <c r="B120" s="4"/>
      <c r="C120" s="11"/>
      <c r="D120" s="30"/>
      <c r="E120" s="30"/>
      <c r="F120" s="30"/>
      <c r="G120" s="12"/>
    </row>
    <row r="121" spans="1:7" x14ac:dyDescent="0.25">
      <c r="A121" s="2" t="s">
        <v>88</v>
      </c>
      <c r="B121" s="4"/>
      <c r="C121" s="11"/>
      <c r="D121" s="30"/>
      <c r="E121" s="30"/>
      <c r="F121" s="30"/>
      <c r="G121" s="12"/>
    </row>
    <row r="122" spans="1:7" x14ac:dyDescent="0.25">
      <c r="A122" s="13" t="s">
        <v>89</v>
      </c>
      <c r="B122" s="14"/>
      <c r="C122" s="15"/>
      <c r="D122" s="16">
        <f>[1]Monthly!CK124</f>
        <v>38777</v>
      </c>
      <c r="E122" s="41">
        <f>[1]Fiscal!I124</f>
        <v>109027</v>
      </c>
      <c r="F122" s="16">
        <f>[1]Monthly!BY124</f>
        <v>0</v>
      </c>
      <c r="G122" s="18"/>
    </row>
    <row r="123" spans="1:7" x14ac:dyDescent="0.25">
      <c r="A123" s="37" t="s">
        <v>37</v>
      </c>
      <c r="B123" s="42"/>
      <c r="C123" s="49"/>
      <c r="D123" s="16">
        <f>[1]Monthly!CK125</f>
        <v>281</v>
      </c>
      <c r="E123" s="41">
        <f>[1]Fiscal!I125</f>
        <v>690</v>
      </c>
      <c r="F123" s="16">
        <f>[1]Monthly!BY125</f>
        <v>128</v>
      </c>
      <c r="G123" s="18">
        <f t="shared" ref="G123:G130" si="8">(+D123-F123)/F123</f>
        <v>1.1953125</v>
      </c>
    </row>
    <row r="124" spans="1:7" x14ac:dyDescent="0.25">
      <c r="A124" s="37" t="s">
        <v>38</v>
      </c>
      <c r="B124" s="42"/>
      <c r="C124" s="49"/>
      <c r="D124" s="16">
        <f>[1]Monthly!CK126</f>
        <v>107</v>
      </c>
      <c r="E124" s="41">
        <f>[1]Fiscal!I126</f>
        <v>868</v>
      </c>
      <c r="F124" s="16">
        <f>[1]Monthly!BY126</f>
        <v>110</v>
      </c>
      <c r="G124" s="18">
        <f t="shared" si="8"/>
        <v>-2.7272727272727271E-2</v>
      </c>
    </row>
    <row r="125" spans="1:7" x14ac:dyDescent="0.25">
      <c r="A125" s="37" t="s">
        <v>61</v>
      </c>
      <c r="B125" s="42"/>
      <c r="C125" s="49"/>
      <c r="D125" s="16">
        <f>[1]Monthly!CK127</f>
        <v>279</v>
      </c>
      <c r="E125" s="41">
        <f>[1]Fiscal!I127</f>
        <v>1209</v>
      </c>
      <c r="F125" s="16">
        <f>[1]Monthly!BY127</f>
        <v>202</v>
      </c>
      <c r="G125" s="18">
        <f t="shared" si="8"/>
        <v>0.38118811881188119</v>
      </c>
    </row>
    <row r="126" spans="1:7" x14ac:dyDescent="0.25">
      <c r="A126" s="37" t="s">
        <v>40</v>
      </c>
      <c r="B126" s="42"/>
      <c r="C126" s="49"/>
      <c r="D126" s="16">
        <f>[1]Monthly!CK128</f>
        <v>24</v>
      </c>
      <c r="E126" s="41">
        <f>[1]Fiscal!I128</f>
        <v>126</v>
      </c>
      <c r="F126" s="16">
        <f>[1]Monthly!BY128</f>
        <v>111</v>
      </c>
      <c r="G126" s="18">
        <f t="shared" si="8"/>
        <v>-0.78378378378378377</v>
      </c>
    </row>
    <row r="127" spans="1:7" x14ac:dyDescent="0.25">
      <c r="A127" s="37" t="s">
        <v>90</v>
      </c>
      <c r="B127" s="42"/>
      <c r="C127" s="49"/>
      <c r="D127" s="16">
        <f>[1]Monthly!CK129</f>
        <v>168</v>
      </c>
      <c r="E127" s="41">
        <f>[1]Fiscal!I129</f>
        <v>634</v>
      </c>
      <c r="F127" s="16">
        <f>[1]Monthly!BY129</f>
        <v>148</v>
      </c>
      <c r="G127" s="18">
        <f t="shared" si="8"/>
        <v>0.13513513513513514</v>
      </c>
    </row>
    <row r="128" spans="1:7" x14ac:dyDescent="0.25">
      <c r="A128" s="37" t="s">
        <v>42</v>
      </c>
      <c r="B128" s="42"/>
      <c r="C128" s="49"/>
      <c r="D128" s="16">
        <f>[1]Monthly!CK130</f>
        <v>201</v>
      </c>
      <c r="E128" s="41">
        <f>[1]Fiscal!I130</f>
        <v>733</v>
      </c>
      <c r="F128" s="16">
        <f>[1]Monthly!BY130</f>
        <v>163</v>
      </c>
      <c r="G128" s="18">
        <f t="shared" si="8"/>
        <v>0.23312883435582821</v>
      </c>
    </row>
    <row r="129" spans="1:7" x14ac:dyDescent="0.25">
      <c r="A129" s="37" t="s">
        <v>43</v>
      </c>
      <c r="B129" s="42"/>
      <c r="C129" s="49"/>
      <c r="D129" s="16">
        <f>[1]Monthly!CK131</f>
        <v>0</v>
      </c>
      <c r="E129" s="41">
        <f>[1]Fiscal!I131</f>
        <v>0</v>
      </c>
      <c r="F129" s="16">
        <f>[1]Monthly!BY131</f>
        <v>0</v>
      </c>
      <c r="G129" s="18"/>
    </row>
    <row r="130" spans="1:7" x14ac:dyDescent="0.25">
      <c r="A130" s="37"/>
      <c r="B130" s="42"/>
      <c r="C130" s="58" t="s">
        <v>15</v>
      </c>
      <c r="D130" s="22">
        <f>SUM(D122:D129)</f>
        <v>39837</v>
      </c>
      <c r="E130" s="22">
        <f>SUM(E122:E129)</f>
        <v>113287</v>
      </c>
      <c r="F130" s="22">
        <f>SUM(F122:F129)</f>
        <v>862</v>
      </c>
      <c r="G130" s="18">
        <f t="shared" si="8"/>
        <v>45.214617169373547</v>
      </c>
    </row>
    <row r="131" spans="1:7" x14ac:dyDescent="0.25">
      <c r="A131" s="4"/>
      <c r="B131" s="4"/>
      <c r="C131" s="11"/>
      <c r="D131" s="30"/>
      <c r="E131" s="30"/>
      <c r="F131" s="30"/>
      <c r="G131" s="12"/>
    </row>
    <row r="132" spans="1:7" x14ac:dyDescent="0.25">
      <c r="A132" s="4"/>
      <c r="B132" s="59"/>
      <c r="C132" s="8"/>
      <c r="D132" s="60"/>
      <c r="E132" s="60"/>
      <c r="F132" s="61"/>
      <c r="G132" s="10"/>
    </row>
    <row r="133" spans="1:7" x14ac:dyDescent="0.25">
      <c r="A133" s="2" t="s">
        <v>91</v>
      </c>
      <c r="B133" s="59" t="s">
        <v>92</v>
      </c>
      <c r="C133" s="8" t="s">
        <v>93</v>
      </c>
      <c r="D133" s="60" t="s">
        <v>94</v>
      </c>
      <c r="E133" s="60" t="s">
        <v>95</v>
      </c>
      <c r="F133" s="61" t="s">
        <v>96</v>
      </c>
      <c r="G133" s="10" t="s">
        <v>7</v>
      </c>
    </row>
    <row r="134" spans="1:7" x14ac:dyDescent="0.25">
      <c r="A134" s="62" t="s">
        <v>97</v>
      </c>
      <c r="B134" s="63" t="s">
        <v>98</v>
      </c>
      <c r="C134" s="60" t="s">
        <v>99</v>
      </c>
      <c r="D134" s="60" t="s">
        <v>99</v>
      </c>
      <c r="E134" s="60" t="s">
        <v>100</v>
      </c>
      <c r="F134" s="61" t="s">
        <v>100</v>
      </c>
      <c r="G134" s="8" t="s">
        <v>11</v>
      </c>
    </row>
    <row r="135" spans="1:7" x14ac:dyDescent="0.25">
      <c r="A135" s="64" t="s">
        <v>101</v>
      </c>
      <c r="B135" s="65">
        <f>[1]Monthly!CK136</f>
        <v>10</v>
      </c>
      <c r="C135" s="66">
        <f>[1]Monthly!CK137</f>
        <v>42</v>
      </c>
      <c r="D135" s="16">
        <f>[1]Fiscal!I137</f>
        <v>230</v>
      </c>
      <c r="E135" s="65">
        <f>[1]Monthly!BY136</f>
        <v>8</v>
      </c>
      <c r="F135" s="66">
        <f>[1]Monthly!BY137</f>
        <v>47</v>
      </c>
      <c r="G135" s="18">
        <f t="shared" ref="G135:G141" si="9">(C135-F135)/F135</f>
        <v>-0.10638297872340426</v>
      </c>
    </row>
    <row r="136" spans="1:7" x14ac:dyDescent="0.25">
      <c r="A136" s="64" t="s">
        <v>102</v>
      </c>
      <c r="B136" s="67">
        <f>[1]Monthly!CK138</f>
        <v>10</v>
      </c>
      <c r="C136" s="66">
        <f>[1]Monthly!CK139</f>
        <v>303</v>
      </c>
      <c r="D136" s="16">
        <f>[1]Fiscal!I139</f>
        <v>690</v>
      </c>
      <c r="E136" s="67">
        <f>[1]Monthly!BY138</f>
        <v>9</v>
      </c>
      <c r="F136" s="66">
        <f>[1]Monthly!BY139</f>
        <v>254</v>
      </c>
      <c r="G136" s="18">
        <f t="shared" si="9"/>
        <v>0.19291338582677164</v>
      </c>
    </row>
    <row r="137" spans="1:7" x14ac:dyDescent="0.25">
      <c r="A137" s="64" t="s">
        <v>103</v>
      </c>
      <c r="B137" s="67">
        <f>[1]Monthly!CK140</f>
        <v>8</v>
      </c>
      <c r="C137" s="66">
        <f>[1]Monthly!CK141</f>
        <v>148</v>
      </c>
      <c r="D137" s="16">
        <f>[1]Fiscal!I141</f>
        <v>371</v>
      </c>
      <c r="E137" s="67">
        <f>[1]Monthly!BY140</f>
        <v>2</v>
      </c>
      <c r="F137" s="66">
        <f>[1]Monthly!BY141</f>
        <v>31</v>
      </c>
      <c r="G137" s="18">
        <f t="shared" si="9"/>
        <v>3.774193548387097</v>
      </c>
    </row>
    <row r="138" spans="1:7" x14ac:dyDescent="0.25">
      <c r="A138" s="64" t="s">
        <v>104</v>
      </c>
      <c r="B138" s="67">
        <f>[1]Monthly!CK142</f>
        <v>0</v>
      </c>
      <c r="C138" s="66">
        <f>[1]Monthly!CK143</f>
        <v>0</v>
      </c>
      <c r="D138" s="16">
        <f>[1]Fiscal!I142</f>
        <v>0</v>
      </c>
      <c r="E138" s="67">
        <f>[1]Monthly!BY142</f>
        <v>0</v>
      </c>
      <c r="F138" s="66">
        <f>[1]Monthly!BY143</f>
        <v>0</v>
      </c>
      <c r="G138" s="18"/>
    </row>
    <row r="139" spans="1:7" hidden="1" x14ac:dyDescent="0.25">
      <c r="A139" s="64" t="s">
        <v>105</v>
      </c>
      <c r="B139" s="67"/>
      <c r="C139" s="17">
        <f>[1]Monthly!CK144</f>
        <v>0</v>
      </c>
      <c r="D139" s="16">
        <f>[1]Fiscal!H144</f>
        <v>0</v>
      </c>
      <c r="E139" s="67"/>
      <c r="F139" s="17">
        <f>[1]Monthly!BY144</f>
        <v>0</v>
      </c>
      <c r="G139" s="18" t="e">
        <f t="shared" si="9"/>
        <v>#DIV/0!</v>
      </c>
    </row>
    <row r="140" spans="1:7" x14ac:dyDescent="0.25">
      <c r="A140" s="64" t="s">
        <v>106</v>
      </c>
      <c r="B140" s="67">
        <f>[1]Monthly!CK145</f>
        <v>5</v>
      </c>
      <c r="C140" s="66">
        <f>[1]Monthly!CK146</f>
        <v>254</v>
      </c>
      <c r="D140" s="16">
        <f>[1]Fiscal!I146</f>
        <v>894</v>
      </c>
      <c r="E140" s="67">
        <f>[1]Monthly!BY145</f>
        <v>1</v>
      </c>
      <c r="F140" s="66">
        <f>[1]Monthly!BY146</f>
        <v>16</v>
      </c>
      <c r="G140" s="18">
        <f t="shared" si="9"/>
        <v>14.875</v>
      </c>
    </row>
    <row r="141" spans="1:7" x14ac:dyDescent="0.25">
      <c r="A141" s="64" t="s">
        <v>107</v>
      </c>
      <c r="B141" s="67">
        <f>[1]Monthly!CK147</f>
        <v>9</v>
      </c>
      <c r="C141" s="68">
        <f>[1]Monthly!CK148</f>
        <v>43</v>
      </c>
      <c r="D141" s="69">
        <f>[1]Fiscal!I148</f>
        <v>95</v>
      </c>
      <c r="E141" s="67">
        <f>[1]Monthly!BY147</f>
        <v>7</v>
      </c>
      <c r="F141" s="68">
        <f>[1]Monthly!BY148</f>
        <v>32</v>
      </c>
      <c r="G141" s="18">
        <f t="shared" si="9"/>
        <v>0.34375</v>
      </c>
    </row>
    <row r="142" spans="1:7" x14ac:dyDescent="0.25">
      <c r="A142" s="70"/>
      <c r="B142" s="71"/>
      <c r="C142" s="72"/>
      <c r="D142" s="72"/>
      <c r="E142" s="72"/>
      <c r="F142" s="73"/>
      <c r="G142" s="74"/>
    </row>
    <row r="143" spans="1:7" x14ac:dyDescent="0.25">
      <c r="A143" s="64" t="s">
        <v>108</v>
      </c>
      <c r="B143" s="75"/>
      <c r="C143" s="76"/>
      <c r="D143" s="76"/>
      <c r="E143" s="76"/>
      <c r="F143" s="77"/>
      <c r="G143" s="78"/>
    </row>
    <row r="144" spans="1:7" x14ac:dyDescent="0.25">
      <c r="A144" s="64" t="s">
        <v>109</v>
      </c>
      <c r="B144" s="79">
        <f>[1]Monthly!CK150</f>
        <v>4</v>
      </c>
      <c r="C144" s="80">
        <f>[1]Monthly!CK151</f>
        <v>0</v>
      </c>
      <c r="D144" s="80">
        <f>[1]Fiscal!I48</f>
        <v>357</v>
      </c>
      <c r="E144" s="79">
        <f>[1]Monthly!BY150</f>
        <v>3</v>
      </c>
      <c r="F144" s="80">
        <f>[1]Monthly!BY151</f>
        <v>0</v>
      </c>
      <c r="G144" s="18"/>
    </row>
    <row r="145" spans="1:7" x14ac:dyDescent="0.25">
      <c r="A145" s="64" t="s">
        <v>110</v>
      </c>
      <c r="B145" s="67">
        <f>[1]Monthly!CK153</f>
        <v>1</v>
      </c>
      <c r="C145" s="41">
        <f>[1]Monthly!CK154</f>
        <v>75</v>
      </c>
      <c r="D145" s="41">
        <f>[1]Fiscal!I154</f>
        <v>75</v>
      </c>
      <c r="E145" s="67">
        <f>[1]Monthly!BY153</f>
        <v>0</v>
      </c>
      <c r="F145" s="41">
        <f>[1]Monthly!BY154</f>
        <v>0</v>
      </c>
      <c r="G145" s="18"/>
    </row>
    <row r="146" spans="1:7" x14ac:dyDescent="0.25">
      <c r="A146" s="64" t="s">
        <v>111</v>
      </c>
      <c r="B146" s="67">
        <f>[1]Monthly!CK156</f>
        <v>0</v>
      </c>
      <c r="C146" s="41">
        <f>[1]Monthly!CK157</f>
        <v>0</v>
      </c>
      <c r="D146" s="41">
        <f>[1]Fiscal!I157</f>
        <v>449</v>
      </c>
      <c r="E146" s="67">
        <f>[1]Monthly!BY156</f>
        <v>2</v>
      </c>
      <c r="F146" s="41">
        <f>[1]Monthly!BY157</f>
        <v>60</v>
      </c>
      <c r="G146" s="18">
        <f t="shared" ref="G146" si="10">(C146-F146)/F146</f>
        <v>-1</v>
      </c>
    </row>
    <row r="147" spans="1:7" x14ac:dyDescent="0.25">
      <c r="A147" s="64" t="s">
        <v>112</v>
      </c>
      <c r="B147" s="67">
        <f>[1]Monthly!CK159</f>
        <v>0</v>
      </c>
      <c r="C147" s="41">
        <f>[1]Monthly!CK160</f>
        <v>0</v>
      </c>
      <c r="D147" s="41">
        <f>[1]Fiscal!I160</f>
        <v>0</v>
      </c>
      <c r="E147" s="67">
        <f>[1]Monthly!BY159</f>
        <v>0</v>
      </c>
      <c r="F147" s="41">
        <f>[1]Monthly!BY160</f>
        <v>0</v>
      </c>
      <c r="G147" s="18"/>
    </row>
    <row r="148" spans="1:7" x14ac:dyDescent="0.25">
      <c r="A148" s="64" t="s">
        <v>113</v>
      </c>
      <c r="B148" s="67">
        <f>[1]Monthly!CK162</f>
        <v>0</v>
      </c>
      <c r="C148" s="41">
        <f>[1]Monthly!CK163</f>
        <v>0</v>
      </c>
      <c r="D148" s="41">
        <f>[1]Fiscal!I163</f>
        <v>64</v>
      </c>
      <c r="E148" s="67">
        <f>[1]Monthly!BY162</f>
        <v>0</v>
      </c>
      <c r="F148" s="41">
        <f>[1]Monthly!BY163</f>
        <v>0</v>
      </c>
      <c r="G148" s="18"/>
    </row>
    <row r="149" spans="1:7" x14ac:dyDescent="0.25">
      <c r="A149" s="64" t="s">
        <v>114</v>
      </c>
      <c r="B149" s="67">
        <f>[1]Monthly!CK165</f>
        <v>2</v>
      </c>
      <c r="C149" s="41">
        <f>[1]Monthly!CK166</f>
        <v>4</v>
      </c>
      <c r="D149" s="41">
        <f>[1]Fiscal!I166</f>
        <v>56</v>
      </c>
      <c r="E149" s="67">
        <f>[1]Monthly!BY165</f>
        <v>0</v>
      </c>
      <c r="F149" s="41">
        <f>[1]Monthly!BY166</f>
        <v>0</v>
      </c>
      <c r="G149" s="18"/>
    </row>
    <row r="150" spans="1:7" x14ac:dyDescent="0.25">
      <c r="A150" s="4"/>
      <c r="B150" s="11"/>
      <c r="C150" s="30"/>
      <c r="D150" s="30"/>
      <c r="E150" s="30"/>
      <c r="F150" s="81"/>
      <c r="G150" s="78"/>
    </row>
    <row r="151" spans="1:7" x14ac:dyDescent="0.25">
      <c r="A151" s="2" t="s">
        <v>115</v>
      </c>
      <c r="B151" s="11"/>
      <c r="C151" s="82"/>
      <c r="D151" s="82"/>
      <c r="E151" s="82"/>
      <c r="F151" s="81"/>
      <c r="G151" s="78"/>
    </row>
    <row r="152" spans="1:7" x14ac:dyDescent="0.25">
      <c r="A152" s="83" t="s">
        <v>116</v>
      </c>
      <c r="B152" s="16">
        <v>1</v>
      </c>
      <c r="C152" s="16">
        <f>[1]Monthly!CK183</f>
        <v>11</v>
      </c>
      <c r="D152" s="16">
        <f>[1]Fiscal!I183</f>
        <v>47</v>
      </c>
      <c r="E152" s="16">
        <v>0</v>
      </c>
      <c r="F152" s="16">
        <f>[1]Monthly!BY183</f>
        <v>0</v>
      </c>
      <c r="G152" s="18"/>
    </row>
    <row r="153" spans="1:7" x14ac:dyDescent="0.25">
      <c r="A153" s="37" t="s">
        <v>117</v>
      </c>
      <c r="B153" s="16">
        <v>1</v>
      </c>
      <c r="C153" s="16">
        <f>[1]Monthly!CK184</f>
        <v>19</v>
      </c>
      <c r="D153" s="16">
        <f>[1]Fiscal!I184</f>
        <v>23</v>
      </c>
      <c r="E153" s="16">
        <v>0</v>
      </c>
      <c r="F153" s="16">
        <f>[1]Monthly!BY184</f>
        <v>0</v>
      </c>
      <c r="G153" s="18"/>
    </row>
    <row r="154" spans="1:7" x14ac:dyDescent="0.25">
      <c r="A154" s="4"/>
      <c r="B154" s="11"/>
      <c r="C154" s="30"/>
      <c r="D154" s="30"/>
      <c r="E154" s="30"/>
      <c r="F154" s="81"/>
      <c r="G154" s="78"/>
    </row>
    <row r="155" spans="1:7" x14ac:dyDescent="0.25">
      <c r="A155" s="2"/>
      <c r="B155" s="59"/>
      <c r="C155" s="8" t="s">
        <v>93</v>
      </c>
      <c r="D155" s="60" t="s">
        <v>94</v>
      </c>
      <c r="E155" s="60"/>
      <c r="F155" s="61" t="s">
        <v>96</v>
      </c>
      <c r="G155" s="10" t="s">
        <v>7</v>
      </c>
    </row>
    <row r="156" spans="1:7" x14ac:dyDescent="0.25">
      <c r="A156" s="84" t="s">
        <v>118</v>
      </c>
      <c r="B156" s="85"/>
      <c r="C156" s="60" t="s">
        <v>99</v>
      </c>
      <c r="D156" s="60" t="s">
        <v>99</v>
      </c>
      <c r="E156" s="60"/>
      <c r="F156" s="61" t="s">
        <v>100</v>
      </c>
      <c r="G156" s="8" t="s">
        <v>11</v>
      </c>
    </row>
    <row r="157" spans="1:7" x14ac:dyDescent="0.25">
      <c r="A157" s="52" t="s">
        <v>36</v>
      </c>
      <c r="B157" s="67"/>
      <c r="C157" s="16">
        <f>[1]Monthly!CK168</f>
        <v>0</v>
      </c>
      <c r="D157" s="16">
        <f>[1]Fiscal!I168</f>
        <v>27</v>
      </c>
      <c r="E157" s="16"/>
      <c r="F157" s="86">
        <f>[1]Monthly!BY168</f>
        <v>18</v>
      </c>
      <c r="G157" s="18">
        <f t="shared" ref="G157:G165" si="11">(C157-F157)/F157</f>
        <v>-1</v>
      </c>
    </row>
    <row r="158" spans="1:7" x14ac:dyDescent="0.25">
      <c r="A158" s="52" t="s">
        <v>37</v>
      </c>
      <c r="B158" s="67"/>
      <c r="C158" s="16">
        <f>[1]Monthly!CK169</f>
        <v>0</v>
      </c>
      <c r="D158" s="16">
        <f>[1]Fiscal!I169</f>
        <v>0</v>
      </c>
      <c r="E158" s="16"/>
      <c r="F158" s="86">
        <f>[1]Monthly!BY169</f>
        <v>0</v>
      </c>
      <c r="G158" s="18"/>
    </row>
    <row r="159" spans="1:7" x14ac:dyDescent="0.25">
      <c r="A159" s="52" t="s">
        <v>38</v>
      </c>
      <c r="B159" s="67"/>
      <c r="C159" s="16">
        <f>[1]Monthly!CK170</f>
        <v>5</v>
      </c>
      <c r="D159" s="16">
        <f>[1]Fiscal!I170</f>
        <v>16</v>
      </c>
      <c r="E159" s="16"/>
      <c r="F159" s="86">
        <f>[1]Monthly!BY170</f>
        <v>6</v>
      </c>
      <c r="G159" s="18">
        <f t="shared" si="11"/>
        <v>-0.16666666666666666</v>
      </c>
    </row>
    <row r="160" spans="1:7" x14ac:dyDescent="0.25">
      <c r="A160" s="52" t="s">
        <v>39</v>
      </c>
      <c r="B160" s="67"/>
      <c r="C160" s="16">
        <f>[1]Monthly!CK171</f>
        <v>0</v>
      </c>
      <c r="D160" s="16">
        <f>[1]Fiscal!I171</f>
        <v>0</v>
      </c>
      <c r="E160" s="16"/>
      <c r="F160" s="86">
        <f>[1]Monthly!BY171</f>
        <v>0</v>
      </c>
      <c r="G160" s="18"/>
    </row>
    <row r="161" spans="1:7" x14ac:dyDescent="0.25">
      <c r="A161" s="52" t="s">
        <v>40</v>
      </c>
      <c r="B161" s="67"/>
      <c r="C161" s="16">
        <f>[1]Monthly!CK172</f>
        <v>0</v>
      </c>
      <c r="D161" s="16">
        <f>[1]Fiscal!I172</f>
        <v>0</v>
      </c>
      <c r="E161" s="16"/>
      <c r="F161" s="86">
        <f>[1]Monthly!BY172</f>
        <v>0</v>
      </c>
      <c r="G161" s="18"/>
    </row>
    <row r="162" spans="1:7" x14ac:dyDescent="0.25">
      <c r="A162" s="52" t="s">
        <v>41</v>
      </c>
      <c r="B162" s="67"/>
      <c r="C162" s="16">
        <f>[1]Monthly!CK173</f>
        <v>7</v>
      </c>
      <c r="D162" s="16">
        <f>[1]Fiscal!I173</f>
        <v>17</v>
      </c>
      <c r="E162" s="16"/>
      <c r="F162" s="86">
        <f>[1]Monthly!BY173</f>
        <v>0</v>
      </c>
      <c r="G162" s="18"/>
    </row>
    <row r="163" spans="1:7" x14ac:dyDescent="0.25">
      <c r="A163" s="52" t="s">
        <v>42</v>
      </c>
      <c r="B163" s="67"/>
      <c r="C163" s="16">
        <f>[1]Monthly!CK174</f>
        <v>9</v>
      </c>
      <c r="D163" s="16">
        <f>[1]Fiscal!I174</f>
        <v>27</v>
      </c>
      <c r="E163" s="16"/>
      <c r="F163" s="86">
        <f>[1]Monthly!BY174</f>
        <v>0</v>
      </c>
      <c r="G163" s="18"/>
    </row>
    <row r="164" spans="1:7" x14ac:dyDescent="0.25">
      <c r="A164" s="52" t="s">
        <v>43</v>
      </c>
      <c r="B164" s="67"/>
      <c r="C164" s="16">
        <f>[1]Monthly!CK175</f>
        <v>0</v>
      </c>
      <c r="D164" s="16">
        <f>[1]Fiscal!I175</f>
        <v>0</v>
      </c>
      <c r="E164" s="16"/>
      <c r="F164" s="86">
        <f>[1]Monthly!BY175</f>
        <v>0</v>
      </c>
      <c r="G164" s="18"/>
    </row>
    <row r="165" spans="1:7" x14ac:dyDescent="0.25">
      <c r="A165" s="87" t="s">
        <v>15</v>
      </c>
      <c r="B165" s="22"/>
      <c r="C165" s="22">
        <f>SUM(C157:C164)</f>
        <v>21</v>
      </c>
      <c r="D165" s="22">
        <f>SUM(D157:D164)</f>
        <v>87</v>
      </c>
      <c r="E165" s="22"/>
      <c r="F165" s="88">
        <f>SUM(F157:F164)</f>
        <v>24</v>
      </c>
      <c r="G165" s="18">
        <f t="shared" si="11"/>
        <v>-0.125</v>
      </c>
    </row>
    <row r="166" spans="1:7" x14ac:dyDescent="0.25">
      <c r="A166" s="4"/>
      <c r="B166" s="11"/>
      <c r="C166" s="30"/>
      <c r="D166" s="30"/>
      <c r="E166" s="30"/>
      <c r="F166" s="81"/>
      <c r="G166" s="78"/>
    </row>
    <row r="167" spans="1:7" x14ac:dyDescent="0.25">
      <c r="A167" s="4"/>
      <c r="B167" s="59" t="s">
        <v>92</v>
      </c>
      <c r="C167" s="8" t="s">
        <v>93</v>
      </c>
      <c r="D167" s="60" t="s">
        <v>94</v>
      </c>
      <c r="E167" s="60" t="s">
        <v>95</v>
      </c>
      <c r="F167" s="61" t="s">
        <v>96</v>
      </c>
      <c r="G167" s="10" t="s">
        <v>7</v>
      </c>
    </row>
    <row r="168" spans="1:7" x14ac:dyDescent="0.25">
      <c r="A168" s="2" t="s">
        <v>119</v>
      </c>
      <c r="B168" s="63" t="s">
        <v>98</v>
      </c>
      <c r="C168" s="60" t="s">
        <v>99</v>
      </c>
      <c r="D168" s="60" t="s">
        <v>99</v>
      </c>
      <c r="E168" s="60" t="s">
        <v>100</v>
      </c>
      <c r="F168" s="61" t="s">
        <v>100</v>
      </c>
      <c r="G168" s="8" t="s">
        <v>11</v>
      </c>
    </row>
    <row r="169" spans="1:7" x14ac:dyDescent="0.25">
      <c r="A169" s="52" t="s">
        <v>120</v>
      </c>
      <c r="B169" s="67">
        <f>[1]Monthly!CK177</f>
        <v>0</v>
      </c>
      <c r="C169" s="16">
        <f>[1]Monthly!CK178</f>
        <v>0</v>
      </c>
      <c r="D169" s="16">
        <f>[1]Fiscal!I178</f>
        <v>0</v>
      </c>
      <c r="E169" s="16">
        <f>[1]Monthly!BY177</f>
        <v>0</v>
      </c>
      <c r="F169" s="86">
        <f>[1]Monthly!BY178</f>
        <v>0</v>
      </c>
      <c r="G169" s="18"/>
    </row>
    <row r="170" spans="1:7" x14ac:dyDescent="0.25">
      <c r="A170" s="52" t="s">
        <v>121</v>
      </c>
      <c r="B170" s="67">
        <f>[1]Monthly!CK179</f>
        <v>0</v>
      </c>
      <c r="C170" s="16">
        <f>[1]Monthly!CK180</f>
        <v>381</v>
      </c>
      <c r="D170" s="16">
        <f>[1]Fiscal!I180</f>
        <v>1264</v>
      </c>
      <c r="E170" s="16">
        <f>[1]Monthly!BY179</f>
        <v>6</v>
      </c>
      <c r="F170" s="86">
        <f>[1]Monthly!BY180</f>
        <v>592</v>
      </c>
      <c r="G170" s="18">
        <f>(C170-F170)/F170</f>
        <v>-0.35641891891891891</v>
      </c>
    </row>
    <row r="171" spans="1:7" x14ac:dyDescent="0.25">
      <c r="A171" s="62" t="s">
        <v>122</v>
      </c>
      <c r="B171" s="67">
        <f>[1]Monthly!CK181</f>
        <v>25</v>
      </c>
      <c r="C171" s="16">
        <f>[1]Monthly!CK182</f>
        <v>462</v>
      </c>
      <c r="D171" s="16">
        <f>[1]Fiscal!I182</f>
        <v>788</v>
      </c>
      <c r="E171" s="16">
        <f>[1]Monthly!BY181</f>
        <v>17</v>
      </c>
      <c r="F171" s="86">
        <f>[1]Monthly!BY182</f>
        <v>80</v>
      </c>
      <c r="G171" s="18">
        <f>(C171-F171)/F171</f>
        <v>4.7750000000000004</v>
      </c>
    </row>
    <row r="172" spans="1:7" x14ac:dyDescent="0.25">
      <c r="A172" s="62" t="s">
        <v>123</v>
      </c>
      <c r="B172" s="67">
        <f>[1]Monthly!CK185</f>
        <v>5</v>
      </c>
      <c r="C172" s="16">
        <f>[1]Monthly!CK186+[1]Monthly!CK187</f>
        <v>3258</v>
      </c>
      <c r="D172" s="16">
        <f>[1]Fiscal!I195</f>
        <v>4193</v>
      </c>
      <c r="E172" s="67">
        <f>[1]Monthly!BY185</f>
        <v>0</v>
      </c>
      <c r="F172" s="16">
        <f>[1]Monthly!QY186+[1]Monthly!BY187</f>
        <v>0</v>
      </c>
      <c r="G172" s="18"/>
    </row>
    <row r="173" spans="1:7" x14ac:dyDescent="0.25">
      <c r="A173" s="39"/>
      <c r="B173" s="39"/>
      <c r="C173" s="39"/>
      <c r="D173" s="39"/>
      <c r="E173" s="39"/>
      <c r="F173" s="39"/>
      <c r="G173" s="39"/>
    </row>
    <row r="174" spans="1:7" x14ac:dyDescent="0.25">
      <c r="A174" s="39"/>
      <c r="B174" s="39"/>
      <c r="C174" s="39"/>
      <c r="D174" s="8" t="s">
        <v>4</v>
      </c>
      <c r="E174" s="8" t="s">
        <v>5</v>
      </c>
      <c r="F174" s="9" t="s">
        <v>6</v>
      </c>
      <c r="G174" s="10" t="s">
        <v>7</v>
      </c>
    </row>
    <row r="175" spans="1:7" x14ac:dyDescent="0.25">
      <c r="A175" s="2" t="s">
        <v>124</v>
      </c>
      <c r="B175" s="4"/>
      <c r="C175" s="11"/>
      <c r="D175" s="8" t="s">
        <v>8</v>
      </c>
      <c r="E175" s="8" t="s">
        <v>9</v>
      </c>
      <c r="F175" s="9" t="s">
        <v>10</v>
      </c>
      <c r="G175" s="8" t="s">
        <v>11</v>
      </c>
    </row>
    <row r="176" spans="1:7" x14ac:dyDescent="0.25">
      <c r="A176" s="13" t="s">
        <v>125</v>
      </c>
      <c r="B176" s="14"/>
      <c r="C176" s="15"/>
      <c r="D176" s="16">
        <f>[1]Monthly!CK198</f>
        <v>0</v>
      </c>
      <c r="E176" s="41">
        <f>[1]Fiscal!I198</f>
        <v>0</v>
      </c>
      <c r="F176" s="16">
        <f>[1]Monthly!BY198</f>
        <v>0</v>
      </c>
      <c r="G176" s="89"/>
    </row>
    <row r="177" spans="1:7" x14ac:dyDescent="0.25">
      <c r="A177" s="13" t="s">
        <v>126</v>
      </c>
      <c r="B177" s="14"/>
      <c r="C177" s="15"/>
      <c r="D177" s="16">
        <f>[1]Monthly!CK199</f>
        <v>0</v>
      </c>
      <c r="E177" s="41">
        <f>[1]Fiscal!I199</f>
        <v>0</v>
      </c>
      <c r="F177" s="16">
        <f>[1]Monthly!BY199</f>
        <v>0</v>
      </c>
      <c r="G177" s="89"/>
    </row>
    <row r="178" spans="1:7" x14ac:dyDescent="0.25">
      <c r="A178" s="37" t="s">
        <v>127</v>
      </c>
      <c r="B178" s="42"/>
      <c r="C178" s="49"/>
      <c r="D178" s="16">
        <f>[1]Monthly!CK200</f>
        <v>219</v>
      </c>
      <c r="E178" s="41">
        <f>[1]Fiscal!I200</f>
        <v>637</v>
      </c>
      <c r="F178" s="16">
        <f>[1]Monthly!BY200</f>
        <v>190</v>
      </c>
      <c r="G178" s="89">
        <f>(+D178-F178)/F178</f>
        <v>0.15263157894736842</v>
      </c>
    </row>
    <row r="179" spans="1:7" x14ac:dyDescent="0.25">
      <c r="A179" s="37"/>
      <c r="B179" s="42"/>
      <c r="C179" s="43" t="s">
        <v>15</v>
      </c>
      <c r="D179" s="22">
        <f>SUM(D176:D178)</f>
        <v>219</v>
      </c>
      <c r="E179" s="22">
        <f>SUM(E176:E178)</f>
        <v>637</v>
      </c>
      <c r="F179" s="22">
        <f>SUM(F176:F178)</f>
        <v>190</v>
      </c>
      <c r="G179" s="89">
        <f>(+D179-F179)/F179</f>
        <v>0.15263157894736842</v>
      </c>
    </row>
    <row r="180" spans="1:7" x14ac:dyDescent="0.25">
      <c r="A180" s="4"/>
      <c r="B180" s="4"/>
      <c r="C180" s="11"/>
      <c r="D180" s="30"/>
      <c r="E180" s="30"/>
      <c r="F180" s="30"/>
      <c r="G180" s="12"/>
    </row>
    <row r="181" spans="1:7" x14ac:dyDescent="0.25">
      <c r="A181" s="2" t="s">
        <v>128</v>
      </c>
      <c r="B181" s="4"/>
      <c r="C181" s="11"/>
      <c r="D181" s="30"/>
      <c r="E181" s="30"/>
      <c r="F181" s="30"/>
      <c r="G181" s="12"/>
    </row>
    <row r="182" spans="1:7" x14ac:dyDescent="0.25">
      <c r="A182" s="13" t="s">
        <v>129</v>
      </c>
      <c r="B182" s="14"/>
      <c r="C182" s="15"/>
      <c r="D182" s="16">
        <f>[1]Monthly!CK203</f>
        <v>40</v>
      </c>
      <c r="E182" s="41">
        <f>[1]Fiscal!I203</f>
        <v>148</v>
      </c>
      <c r="F182" s="16">
        <f>[1]Monthly!BY203</f>
        <v>41</v>
      </c>
      <c r="G182" s="18">
        <f>(+D182-F182)/F182</f>
        <v>-2.4390243902439025E-2</v>
      </c>
    </row>
    <row r="183" spans="1:7" x14ac:dyDescent="0.25">
      <c r="A183" s="37" t="s">
        <v>130</v>
      </c>
      <c r="B183" s="42"/>
      <c r="C183" s="49"/>
      <c r="D183" s="16">
        <f>[1]Monthly!CK204</f>
        <v>196</v>
      </c>
      <c r="E183" s="41">
        <f>[1]Fiscal!I204</f>
        <v>521</v>
      </c>
      <c r="F183" s="16">
        <f>[1]Monthly!BY204</f>
        <v>141</v>
      </c>
      <c r="G183" s="18">
        <f>(+D183-F183)/F183</f>
        <v>0.39007092198581561</v>
      </c>
    </row>
    <row r="184" spans="1:7" x14ac:dyDescent="0.25">
      <c r="A184" s="4"/>
      <c r="B184" s="4"/>
      <c r="C184" s="11"/>
      <c r="D184" s="30"/>
      <c r="E184" s="30"/>
      <c r="F184" s="30"/>
      <c r="G184" s="12"/>
    </row>
    <row r="185" spans="1:7" x14ac:dyDescent="0.25">
      <c r="A185" s="2" t="s">
        <v>131</v>
      </c>
      <c r="B185" s="4"/>
      <c r="C185" s="11"/>
      <c r="D185" s="30"/>
      <c r="E185" s="30"/>
      <c r="F185" s="30"/>
      <c r="G185" s="12"/>
    </row>
    <row r="186" spans="1:7" x14ac:dyDescent="0.25">
      <c r="A186" s="13" t="s">
        <v>132</v>
      </c>
      <c r="B186" s="14"/>
      <c r="C186" s="15"/>
      <c r="D186" s="16">
        <f>[1]Monthly!CK207</f>
        <v>897</v>
      </c>
      <c r="E186" s="41">
        <f>[1]Fiscal!I207</f>
        <v>7348</v>
      </c>
      <c r="F186" s="16">
        <f>[1]Monthly!BY207</f>
        <v>2492</v>
      </c>
      <c r="G186" s="18">
        <f t="shared" ref="G186:G194" si="12">(+D186-F186)/F186</f>
        <v>-0.6400481540930979</v>
      </c>
    </row>
    <row r="187" spans="1:7" x14ac:dyDescent="0.25">
      <c r="A187" s="37" t="s">
        <v>133</v>
      </c>
      <c r="B187" s="42"/>
      <c r="C187" s="49"/>
      <c r="D187" s="16">
        <f>[1]Monthly!CK208</f>
        <v>262</v>
      </c>
      <c r="E187" s="41">
        <f>[1]Fiscal!I208</f>
        <v>737</v>
      </c>
      <c r="F187" s="16">
        <f>[1]Monthly!BY208</f>
        <v>250</v>
      </c>
      <c r="G187" s="18">
        <f t="shared" si="12"/>
        <v>4.8000000000000001E-2</v>
      </c>
    </row>
    <row r="188" spans="1:7" x14ac:dyDescent="0.25">
      <c r="A188" s="37" t="s">
        <v>134</v>
      </c>
      <c r="B188" s="42"/>
      <c r="C188" s="49"/>
      <c r="D188" s="16">
        <f>[1]Monthly!CK209</f>
        <v>950</v>
      </c>
      <c r="E188" s="41">
        <f>[1]Fiscal!I209</f>
        <v>2428</v>
      </c>
      <c r="F188" s="16">
        <f>[1]Monthly!BY209</f>
        <v>766</v>
      </c>
      <c r="G188" s="18">
        <f t="shared" si="12"/>
        <v>0.24020887728459531</v>
      </c>
    </row>
    <row r="189" spans="1:7" x14ac:dyDescent="0.25">
      <c r="A189" s="37" t="s">
        <v>135</v>
      </c>
      <c r="B189" s="42"/>
      <c r="C189" s="49"/>
      <c r="D189" s="16">
        <f>[1]Monthly!CK210</f>
        <v>339</v>
      </c>
      <c r="E189" s="41">
        <f>[1]Fiscal!I210</f>
        <v>694</v>
      </c>
      <c r="F189" s="16">
        <f>[1]Monthly!BY210</f>
        <v>105</v>
      </c>
      <c r="G189" s="18">
        <f t="shared" si="12"/>
        <v>2.2285714285714286</v>
      </c>
    </row>
    <row r="190" spans="1:7" x14ac:dyDescent="0.25">
      <c r="A190" s="37" t="s">
        <v>136</v>
      </c>
      <c r="B190" s="42"/>
      <c r="C190" s="49"/>
      <c r="D190" s="16">
        <f>[1]Monthly!CK211</f>
        <v>0</v>
      </c>
      <c r="E190" s="41">
        <f>[1]Fiscal!I211</f>
        <v>0</v>
      </c>
      <c r="F190" s="16">
        <f>[1]Monthly!BY211</f>
        <v>0</v>
      </c>
      <c r="G190" s="18"/>
    </row>
    <row r="191" spans="1:7" x14ac:dyDescent="0.25">
      <c r="A191" s="37" t="s">
        <v>137</v>
      </c>
      <c r="B191" s="42"/>
      <c r="C191" s="49"/>
      <c r="D191" s="16">
        <f>[1]Monthly!CK212</f>
        <v>117</v>
      </c>
      <c r="E191" s="41">
        <f>[1]Fiscal!I212</f>
        <v>290</v>
      </c>
      <c r="F191" s="16">
        <f>[1]Monthly!BY212</f>
        <v>114</v>
      </c>
      <c r="G191" s="18">
        <f t="shared" si="12"/>
        <v>2.6315789473684209E-2</v>
      </c>
    </row>
    <row r="192" spans="1:7" x14ac:dyDescent="0.25">
      <c r="A192" s="37" t="s">
        <v>138</v>
      </c>
      <c r="B192" s="42"/>
      <c r="C192" s="49"/>
      <c r="D192" s="16">
        <f>[1]Monthly!CK213</f>
        <v>260</v>
      </c>
      <c r="E192" s="41">
        <f>[1]Fiscal!I213</f>
        <v>667</v>
      </c>
      <c r="F192" s="16">
        <f>[1]Monthly!BY213</f>
        <v>280</v>
      </c>
      <c r="G192" s="18">
        <f t="shared" si="12"/>
        <v>-7.1428571428571425E-2</v>
      </c>
    </row>
    <row r="193" spans="1:7" hidden="1" x14ac:dyDescent="0.25">
      <c r="A193" s="19" t="s">
        <v>139</v>
      </c>
      <c r="B193" s="33"/>
      <c r="C193" s="34"/>
      <c r="D193" s="16">
        <f>[1]Monthly!CK214</f>
        <v>0</v>
      </c>
      <c r="E193" s="16">
        <f>[1]Fiscal!C214</f>
        <v>0</v>
      </c>
      <c r="F193" s="16">
        <f>[1]Monthly!BYI214</f>
        <v>0</v>
      </c>
      <c r="G193" s="18" t="e">
        <f t="shared" si="12"/>
        <v>#DIV/0!</v>
      </c>
    </row>
    <row r="194" spans="1:7" x14ac:dyDescent="0.25">
      <c r="A194" s="37" t="s">
        <v>140</v>
      </c>
      <c r="B194" s="42"/>
      <c r="C194" s="49"/>
      <c r="D194" s="16">
        <f>[1]Monthly!CK215</f>
        <v>926</v>
      </c>
      <c r="E194" s="41">
        <f>[1]Fiscal!I215</f>
        <v>2660</v>
      </c>
      <c r="F194" s="16">
        <f>[1]Monthly!BY215</f>
        <v>807</v>
      </c>
      <c r="G194" s="18">
        <f t="shared" si="12"/>
        <v>0.14745972738537794</v>
      </c>
    </row>
    <row r="195" spans="1:7" x14ac:dyDescent="0.25">
      <c r="A195" s="4"/>
      <c r="B195" s="4"/>
      <c r="C195" s="11"/>
      <c r="D195" s="30"/>
      <c r="E195" s="30"/>
      <c r="F195" s="30"/>
      <c r="G195" s="12"/>
    </row>
    <row r="196" spans="1:7" x14ac:dyDescent="0.25">
      <c r="A196" s="2" t="s">
        <v>141</v>
      </c>
      <c r="B196" s="4"/>
      <c r="C196" s="11"/>
      <c r="D196" s="30"/>
      <c r="E196" s="30"/>
      <c r="F196" s="30"/>
      <c r="G196" s="12"/>
    </row>
    <row r="197" spans="1:7" x14ac:dyDescent="0.25">
      <c r="A197" s="13" t="s">
        <v>36</v>
      </c>
      <c r="B197" s="14"/>
      <c r="C197" s="15"/>
      <c r="D197" s="16">
        <f>[1]Monthly!CK218</f>
        <v>525</v>
      </c>
      <c r="E197" s="41">
        <f>[1]Fiscal!I218</f>
        <v>1889</v>
      </c>
      <c r="F197" s="16">
        <f>[1]Monthly!BY218</f>
        <v>765</v>
      </c>
      <c r="G197" s="18">
        <f t="shared" ref="G197:G206" si="13">(+D197-F197)/F197</f>
        <v>-0.31372549019607843</v>
      </c>
    </row>
    <row r="198" spans="1:7" x14ac:dyDescent="0.25">
      <c r="A198" s="37" t="s">
        <v>37</v>
      </c>
      <c r="B198" s="42"/>
      <c r="C198" s="49"/>
      <c r="D198" s="16">
        <f>[1]Monthly!CK219</f>
        <v>1</v>
      </c>
      <c r="E198" s="41">
        <f>[1]Fiscal!I219</f>
        <v>1</v>
      </c>
      <c r="F198" s="16">
        <f>[1]Monthly!BY219</f>
        <v>0</v>
      </c>
      <c r="G198" s="18"/>
    </row>
    <row r="199" spans="1:7" x14ac:dyDescent="0.25">
      <c r="A199" s="37" t="s">
        <v>38</v>
      </c>
      <c r="B199" s="42"/>
      <c r="C199" s="49"/>
      <c r="D199" s="16">
        <f>[1]Monthly!CK220</f>
        <v>4</v>
      </c>
      <c r="E199" s="41">
        <f>[1]Fiscal!I220</f>
        <v>8</v>
      </c>
      <c r="F199" s="16">
        <f>[1]Monthly!BY220</f>
        <v>1</v>
      </c>
      <c r="G199" s="18">
        <f t="shared" si="13"/>
        <v>3</v>
      </c>
    </row>
    <row r="200" spans="1:7" x14ac:dyDescent="0.25">
      <c r="A200" s="37" t="s">
        <v>39</v>
      </c>
      <c r="B200" s="42"/>
      <c r="C200" s="49"/>
      <c r="D200" s="16">
        <f>[1]Monthly!CK221</f>
        <v>0</v>
      </c>
      <c r="E200" s="41">
        <f>[1]Fiscal!I221</f>
        <v>10</v>
      </c>
      <c r="F200" s="16">
        <f>[1]Monthly!BY221</f>
        <v>27</v>
      </c>
      <c r="G200" s="18">
        <f t="shared" si="13"/>
        <v>-1</v>
      </c>
    </row>
    <row r="201" spans="1:7" x14ac:dyDescent="0.25">
      <c r="A201" s="37" t="s">
        <v>40</v>
      </c>
      <c r="B201" s="42"/>
      <c r="C201" s="49"/>
      <c r="D201" s="16">
        <f>[1]Monthly!CK222</f>
        <v>11</v>
      </c>
      <c r="E201" s="41">
        <f>[1]Fiscal!I222</f>
        <v>12</v>
      </c>
      <c r="F201" s="16">
        <f>[1]Monthly!BY222</f>
        <v>16</v>
      </c>
      <c r="G201" s="18">
        <f t="shared" si="13"/>
        <v>-0.3125</v>
      </c>
    </row>
    <row r="202" spans="1:7" x14ac:dyDescent="0.25">
      <c r="A202" s="37" t="s">
        <v>41</v>
      </c>
      <c r="B202" s="42"/>
      <c r="C202" s="49"/>
      <c r="D202" s="16">
        <f>[1]Monthly!CK223</f>
        <v>5</v>
      </c>
      <c r="E202" s="41">
        <f>[1]Fiscal!I223</f>
        <v>19</v>
      </c>
      <c r="F202" s="16">
        <f>[1]Monthly!BY223</f>
        <v>6</v>
      </c>
      <c r="G202" s="18">
        <f t="shared" si="13"/>
        <v>-0.16666666666666666</v>
      </c>
    </row>
    <row r="203" spans="1:7" x14ac:dyDescent="0.25">
      <c r="A203" s="37" t="s">
        <v>42</v>
      </c>
      <c r="B203" s="42"/>
      <c r="C203" s="49"/>
      <c r="D203" s="16">
        <f>[1]Monthly!CK224</f>
        <v>3</v>
      </c>
      <c r="E203" s="41">
        <f>[1]Fiscal!I224</f>
        <v>11</v>
      </c>
      <c r="F203" s="16">
        <f>[1]Monthly!BY224</f>
        <v>4</v>
      </c>
      <c r="G203" s="18">
        <f t="shared" si="13"/>
        <v>-0.25</v>
      </c>
    </row>
    <row r="204" spans="1:7" x14ac:dyDescent="0.25">
      <c r="A204" s="37" t="s">
        <v>43</v>
      </c>
      <c r="B204" s="42"/>
      <c r="C204" s="49"/>
      <c r="D204" s="16">
        <f>[1]Monthly!CK225</f>
        <v>0</v>
      </c>
      <c r="E204" s="41">
        <f>[1]Fiscal!I225</f>
        <v>0</v>
      </c>
      <c r="F204" s="16">
        <f>[1]Monthly!BY225</f>
        <v>0</v>
      </c>
      <c r="G204" s="18"/>
    </row>
    <row r="205" spans="1:7" x14ac:dyDescent="0.25">
      <c r="A205" s="37"/>
      <c r="B205" s="38"/>
      <c r="C205" s="90" t="s">
        <v>15</v>
      </c>
      <c r="D205" s="22">
        <f>SUM(D197:D204)</f>
        <v>549</v>
      </c>
      <c r="E205" s="22">
        <f>SUM(E197:E204)</f>
        <v>1950</v>
      </c>
      <c r="F205" s="22">
        <f>SUM(F197:F204)</f>
        <v>819</v>
      </c>
      <c r="G205" s="18">
        <f t="shared" si="13"/>
        <v>-0.32967032967032966</v>
      </c>
    </row>
    <row r="206" spans="1:7" x14ac:dyDescent="0.25">
      <c r="A206" s="45" t="s">
        <v>142</v>
      </c>
      <c r="B206" s="91"/>
      <c r="C206" s="92" t="s">
        <v>15</v>
      </c>
      <c r="D206" s="16">
        <f>[1]Monthly!CK227</f>
        <v>49716</v>
      </c>
      <c r="E206" s="41"/>
      <c r="F206" s="16">
        <f>[1]Monthly!BY227</f>
        <v>48536</v>
      </c>
      <c r="G206" s="18">
        <f t="shared" si="13"/>
        <v>2.4311850997197956E-2</v>
      </c>
    </row>
    <row r="207" spans="1:7" x14ac:dyDescent="0.25">
      <c r="A207" s="4"/>
      <c r="B207" s="4"/>
      <c r="C207" s="11"/>
      <c r="D207" s="30"/>
      <c r="E207" s="30"/>
      <c r="F207" s="30"/>
      <c r="G207" s="44"/>
    </row>
    <row r="208" spans="1:7" x14ac:dyDescent="0.25">
      <c r="A208" s="2" t="s">
        <v>143</v>
      </c>
      <c r="B208" s="4"/>
      <c r="C208" s="11"/>
      <c r="D208" s="30"/>
      <c r="E208" s="30"/>
      <c r="F208" s="30"/>
      <c r="G208" s="12"/>
    </row>
    <row r="209" spans="1:7" x14ac:dyDescent="0.25">
      <c r="A209" s="13" t="s">
        <v>144</v>
      </c>
      <c r="B209" s="14"/>
      <c r="C209" s="15"/>
      <c r="D209" s="93">
        <f>[1]Monthly!CK231</f>
        <v>1365.2</v>
      </c>
      <c r="E209" s="41">
        <f>[1]Fiscal!I231</f>
        <v>3837.58</v>
      </c>
      <c r="F209" s="93">
        <f>[1]Monthly!BY231</f>
        <v>843.3</v>
      </c>
      <c r="G209" s="18">
        <f t="shared" ref="G209:G220" si="14">(+D209-F209)/F209</f>
        <v>0.61887821653029773</v>
      </c>
    </row>
    <row r="210" spans="1:7" x14ac:dyDescent="0.25">
      <c r="A210" s="37" t="s">
        <v>145</v>
      </c>
      <c r="B210" s="42"/>
      <c r="C210" s="49"/>
      <c r="D210" s="93">
        <f>[1]Monthly!CK232</f>
        <v>504.54</v>
      </c>
      <c r="E210" s="41">
        <f>[1]Fiscal!I232</f>
        <v>2525.4300000000003</v>
      </c>
      <c r="F210" s="93">
        <f>[1]Monthly!BY232</f>
        <v>895.29</v>
      </c>
      <c r="G210" s="18">
        <f t="shared" si="14"/>
        <v>-0.43645075897195318</v>
      </c>
    </row>
    <row r="211" spans="1:7" x14ac:dyDescent="0.25">
      <c r="A211" s="37" t="s">
        <v>146</v>
      </c>
      <c r="B211" s="42"/>
      <c r="C211" s="49"/>
      <c r="D211" s="93">
        <f>[1]Monthly!CK233</f>
        <v>47</v>
      </c>
      <c r="E211" s="41">
        <f>[1]Fiscal!I233</f>
        <v>89</v>
      </c>
      <c r="F211" s="93">
        <f>[1]Monthly!BY233</f>
        <v>69</v>
      </c>
      <c r="G211" s="18">
        <f t="shared" si="14"/>
        <v>-0.3188405797101449</v>
      </c>
    </row>
    <row r="212" spans="1:7" x14ac:dyDescent="0.25">
      <c r="A212" s="37" t="s">
        <v>147</v>
      </c>
      <c r="B212" s="42"/>
      <c r="C212" s="49"/>
      <c r="D212" s="93">
        <f>[1]Monthly!CK234</f>
        <v>0</v>
      </c>
      <c r="E212" s="41">
        <f>[1]Fiscal!I234</f>
        <v>0</v>
      </c>
      <c r="F212" s="93">
        <f>[1]Monthly!BY234</f>
        <v>0</v>
      </c>
      <c r="G212" s="18"/>
    </row>
    <row r="213" spans="1:7" hidden="1" x14ac:dyDescent="0.25">
      <c r="A213" s="37" t="s">
        <v>148</v>
      </c>
      <c r="B213" s="42"/>
      <c r="C213" s="49"/>
      <c r="D213" s="93">
        <f>[1]Monthly!CK235</f>
        <v>0</v>
      </c>
      <c r="E213" s="41">
        <f>[1]Fiscal!H235</f>
        <v>0</v>
      </c>
      <c r="F213" s="93">
        <f>[1]Monthly!BY235</f>
        <v>0</v>
      </c>
      <c r="G213" s="18" t="e">
        <f t="shared" si="14"/>
        <v>#DIV/0!</v>
      </c>
    </row>
    <row r="214" spans="1:7" x14ac:dyDescent="0.25">
      <c r="A214" s="37" t="s">
        <v>149</v>
      </c>
      <c r="B214" s="42"/>
      <c r="C214" s="49"/>
      <c r="D214" s="93">
        <f>[1]Monthly!CK236</f>
        <v>0</v>
      </c>
      <c r="E214" s="41">
        <f>[1]Fiscal!I236</f>
        <v>0</v>
      </c>
      <c r="F214" s="93">
        <f>[1]Monthly!BY236</f>
        <v>0</v>
      </c>
      <c r="G214" s="18"/>
    </row>
    <row r="215" spans="1:7" hidden="1" x14ac:dyDescent="0.25">
      <c r="A215" s="37" t="s">
        <v>150</v>
      </c>
      <c r="B215" s="42"/>
      <c r="C215" s="49"/>
      <c r="D215" s="93">
        <f>[1]Monthly!CK237</f>
        <v>0</v>
      </c>
      <c r="E215" s="41">
        <f>[1]Fiscal!H237</f>
        <v>0</v>
      </c>
      <c r="F215" s="93">
        <f>[1]Monthly!BY237</f>
        <v>0</v>
      </c>
      <c r="G215" s="18" t="e">
        <f t="shared" si="14"/>
        <v>#DIV/0!</v>
      </c>
    </row>
    <row r="216" spans="1:7" hidden="1" x14ac:dyDescent="0.25">
      <c r="A216" s="37" t="s">
        <v>151</v>
      </c>
      <c r="B216" s="42"/>
      <c r="C216" s="49"/>
      <c r="D216" s="93">
        <f>[1]Monthly!CK238</f>
        <v>0</v>
      </c>
      <c r="E216" s="41">
        <f>[1]Fiscal!H238</f>
        <v>0</v>
      </c>
      <c r="F216" s="93">
        <f>[1]Monthly!BY238</f>
        <v>0</v>
      </c>
      <c r="G216" s="18" t="e">
        <f t="shared" si="14"/>
        <v>#DIV/0!</v>
      </c>
    </row>
    <row r="217" spans="1:7" x14ac:dyDescent="0.25">
      <c r="A217" s="37" t="s">
        <v>152</v>
      </c>
      <c r="B217" s="42"/>
      <c r="C217" s="49"/>
      <c r="D217" s="93">
        <f>[1]Monthly!CK239</f>
        <v>2450</v>
      </c>
      <c r="E217" s="41">
        <f>[1]Fiscal!I239</f>
        <v>8770</v>
      </c>
      <c r="F217" s="93">
        <f>[1]Monthly!BY239</f>
        <v>1715</v>
      </c>
      <c r="G217" s="18">
        <f t="shared" si="14"/>
        <v>0.42857142857142855</v>
      </c>
    </row>
    <row r="218" spans="1:7" hidden="1" x14ac:dyDescent="0.25">
      <c r="A218" s="47" t="s">
        <v>153</v>
      </c>
      <c r="B218" s="42"/>
      <c r="C218" s="49"/>
      <c r="D218" s="93">
        <f>[1]Monthly!CK240</f>
        <v>0</v>
      </c>
      <c r="E218" s="41">
        <f>[1]Fiscal!H240</f>
        <v>0</v>
      </c>
      <c r="F218" s="93">
        <f>[1]Monthly!BY240</f>
        <v>0</v>
      </c>
      <c r="G218" s="18" t="e">
        <f t="shared" si="14"/>
        <v>#DIV/0!</v>
      </c>
    </row>
    <row r="219" spans="1:7" x14ac:dyDescent="0.25">
      <c r="A219" s="37" t="s">
        <v>154</v>
      </c>
      <c r="B219" s="42"/>
      <c r="C219" s="49"/>
      <c r="D219" s="93">
        <f>[1]Monthly!CK241</f>
        <v>0</v>
      </c>
      <c r="E219" s="41">
        <f>[1]Fiscal!I241</f>
        <v>0</v>
      </c>
      <c r="F219" s="93">
        <f>[1]Monthly!BY241</f>
        <v>0</v>
      </c>
      <c r="G219" s="18"/>
    </row>
    <row r="220" spans="1:7" x14ac:dyDescent="0.25">
      <c r="A220" s="37"/>
      <c r="B220" s="38"/>
      <c r="C220" s="90" t="s">
        <v>15</v>
      </c>
      <c r="D220" s="94">
        <f>SUM(D209:D219)</f>
        <v>4366.74</v>
      </c>
      <c r="E220" s="94">
        <f>SUM(E209:E219)</f>
        <v>15222.01</v>
      </c>
      <c r="F220" s="94">
        <f>SUM(F209:F219)</f>
        <v>3522.59</v>
      </c>
      <c r="G220" s="18">
        <f t="shared" si="14"/>
        <v>0.23963901561067272</v>
      </c>
    </row>
    <row r="221" spans="1:7" x14ac:dyDescent="0.25">
      <c r="A221" s="39"/>
      <c r="B221" s="39"/>
      <c r="C221" s="39"/>
      <c r="D221" s="39"/>
      <c r="E221" s="39"/>
      <c r="F221" s="39"/>
      <c r="G221" s="39"/>
    </row>
    <row r="222" spans="1:7" x14ac:dyDescent="0.25">
      <c r="A222" s="39"/>
      <c r="B222" s="39"/>
      <c r="C222" s="39"/>
      <c r="D222" s="39"/>
      <c r="E222" s="39"/>
      <c r="F222" s="39"/>
      <c r="G222" s="39"/>
    </row>
    <row r="223" spans="1:7" x14ac:dyDescent="0.25">
      <c r="A223" s="52" t="s">
        <v>155</v>
      </c>
      <c r="B223" s="52"/>
      <c r="C223" s="67"/>
      <c r="D223" s="93">
        <f>[1]Monthly!CK244</f>
        <v>4670.75</v>
      </c>
      <c r="E223" s="93">
        <f>[1]Fiscal!I244</f>
        <v>12403.83</v>
      </c>
      <c r="F223" s="93">
        <f>[1]Monthly!BY244</f>
        <v>2210.5</v>
      </c>
      <c r="G223" s="18">
        <f t="shared" ref="G223" si="15">(+D223-F223)/F223</f>
        <v>1.1129834878986655</v>
      </c>
    </row>
    <row r="224" spans="1:7" x14ac:dyDescent="0.25">
      <c r="A224" s="52" t="s">
        <v>156</v>
      </c>
      <c r="B224" s="52"/>
      <c r="C224" s="67"/>
      <c r="D224" s="93">
        <f>[1]Monthly!CK245</f>
        <v>0</v>
      </c>
      <c r="E224" s="93">
        <f>[1]Fiscal!I245</f>
        <v>0</v>
      </c>
      <c r="F224" s="93">
        <f>[1]Monthly!BY245</f>
        <v>0</v>
      </c>
      <c r="G224" s="18"/>
    </row>
  </sheetData>
  <pageMargins left="0.7" right="0.7" top="0.75" bottom="0.75" header="0.3" footer="0.3"/>
  <pageSetup scale="69" orientation="portrait" r:id="rId1"/>
  <rowBreaks count="3" manualBreakCount="3">
    <brk id="30" max="6" man="1"/>
    <brk id="91" max="6" man="1"/>
    <brk id="15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Sept 22</vt:lpstr>
      <vt:lpstr>'Sept 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2022-10-20T22:04:10Z</dcterms:created>
  <dcterms:modified xsi:type="dcterms:W3CDTF">2022-10-20T22:05:21Z</dcterms:modified>
</cp:coreProperties>
</file>