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March bd mtg\"/>
    </mc:Choice>
  </mc:AlternateContent>
  <bookViews>
    <workbookView xWindow="0" yWindow="0" windowWidth="28800" windowHeight="12300"/>
  </bookViews>
  <sheets>
    <sheet name="Feb 23" sheetId="1" r:id="rId1"/>
  </sheets>
  <externalReferences>
    <externalReference r:id="rId2"/>
  </externalReferences>
  <definedNames>
    <definedName name="_xlnm.Print_Area" localSheetId="0">'Feb 23'!$A$1:$G$235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6" i="1" l="1"/>
  <c r="E236" i="1"/>
  <c r="D236" i="1"/>
  <c r="F235" i="1"/>
  <c r="E235" i="1"/>
  <c r="D235" i="1"/>
  <c r="F231" i="1"/>
  <c r="E231" i="1"/>
  <c r="D231" i="1"/>
  <c r="F230" i="1"/>
  <c r="E230" i="1"/>
  <c r="D230" i="1"/>
  <c r="G230" i="1" s="1"/>
  <c r="F229" i="1"/>
  <c r="G229" i="1" s="1"/>
  <c r="E229" i="1"/>
  <c r="D229" i="1"/>
  <c r="F228" i="1"/>
  <c r="E228" i="1"/>
  <c r="D228" i="1"/>
  <c r="F227" i="1"/>
  <c r="E227" i="1"/>
  <c r="D227" i="1"/>
  <c r="G227" i="1" s="1"/>
  <c r="F226" i="1"/>
  <c r="E226" i="1"/>
  <c r="D226" i="1"/>
  <c r="F225" i="1"/>
  <c r="E225" i="1"/>
  <c r="D225" i="1"/>
  <c r="F224" i="1"/>
  <c r="E224" i="1"/>
  <c r="D224" i="1"/>
  <c r="F223" i="1"/>
  <c r="E223" i="1"/>
  <c r="D223" i="1"/>
  <c r="G223" i="1" s="1"/>
  <c r="F222" i="1"/>
  <c r="G222" i="1" s="1"/>
  <c r="E222" i="1"/>
  <c r="D222" i="1"/>
  <c r="F221" i="1"/>
  <c r="E221" i="1"/>
  <c r="D221" i="1"/>
  <c r="F218" i="1"/>
  <c r="D218" i="1"/>
  <c r="G218" i="1" s="1"/>
  <c r="F216" i="1"/>
  <c r="E216" i="1"/>
  <c r="D216" i="1"/>
  <c r="F215" i="1"/>
  <c r="E215" i="1"/>
  <c r="D215" i="1"/>
  <c r="F214" i="1"/>
  <c r="E214" i="1"/>
  <c r="D214" i="1"/>
  <c r="F213" i="1"/>
  <c r="E213" i="1"/>
  <c r="D213" i="1"/>
  <c r="F212" i="1"/>
  <c r="E212" i="1"/>
  <c r="D212" i="1"/>
  <c r="G211" i="1"/>
  <c r="F211" i="1"/>
  <c r="E211" i="1"/>
  <c r="D211" i="1"/>
  <c r="F210" i="1"/>
  <c r="F217" i="1" s="1"/>
  <c r="E210" i="1"/>
  <c r="D210" i="1"/>
  <c r="G210" i="1" s="1"/>
  <c r="G209" i="1"/>
  <c r="F209" i="1"/>
  <c r="E209" i="1"/>
  <c r="D209" i="1"/>
  <c r="F206" i="1"/>
  <c r="E206" i="1"/>
  <c r="D206" i="1"/>
  <c r="G206" i="1" s="1"/>
  <c r="G205" i="1"/>
  <c r="F205" i="1"/>
  <c r="E205" i="1"/>
  <c r="D205" i="1"/>
  <c r="F204" i="1"/>
  <c r="E204" i="1"/>
  <c r="D204" i="1"/>
  <c r="G204" i="1" s="1"/>
  <c r="G203" i="1"/>
  <c r="F203" i="1"/>
  <c r="E203" i="1"/>
  <c r="D203" i="1"/>
  <c r="F202" i="1"/>
  <c r="E202" i="1"/>
  <c r="D202" i="1"/>
  <c r="F201" i="1"/>
  <c r="E201" i="1"/>
  <c r="D201" i="1"/>
  <c r="F200" i="1"/>
  <c r="E200" i="1"/>
  <c r="D200" i="1"/>
  <c r="F199" i="1"/>
  <c r="E199" i="1"/>
  <c r="D199" i="1"/>
  <c r="F198" i="1"/>
  <c r="E198" i="1"/>
  <c r="D198" i="1"/>
  <c r="F195" i="1"/>
  <c r="E195" i="1"/>
  <c r="D195" i="1"/>
  <c r="G195" i="1" s="1"/>
  <c r="F194" i="1"/>
  <c r="E194" i="1"/>
  <c r="D194" i="1"/>
  <c r="G194" i="1" s="1"/>
  <c r="F190" i="1"/>
  <c r="E190" i="1"/>
  <c r="D190" i="1"/>
  <c r="G190" i="1" s="1"/>
  <c r="F189" i="1"/>
  <c r="E189" i="1"/>
  <c r="D189" i="1"/>
  <c r="F188" i="1"/>
  <c r="E188" i="1"/>
  <c r="E191" i="1" s="1"/>
  <c r="D188" i="1"/>
  <c r="F184" i="1"/>
  <c r="G184" i="1" s="1"/>
  <c r="E184" i="1"/>
  <c r="D184" i="1"/>
  <c r="C184" i="1"/>
  <c r="B184" i="1"/>
  <c r="F183" i="1"/>
  <c r="E183" i="1"/>
  <c r="D183" i="1"/>
  <c r="C183" i="1"/>
  <c r="B183" i="1"/>
  <c r="F182" i="1"/>
  <c r="E182" i="1"/>
  <c r="D182" i="1"/>
  <c r="C182" i="1"/>
  <c r="G182" i="1" s="1"/>
  <c r="B182" i="1"/>
  <c r="F181" i="1"/>
  <c r="E181" i="1"/>
  <c r="D181" i="1"/>
  <c r="C181" i="1"/>
  <c r="B181" i="1"/>
  <c r="F176" i="1"/>
  <c r="D176" i="1"/>
  <c r="C176" i="1"/>
  <c r="F175" i="1"/>
  <c r="D175" i="1"/>
  <c r="C175" i="1"/>
  <c r="G175" i="1" s="1"/>
  <c r="F174" i="1"/>
  <c r="D174" i="1"/>
  <c r="C174" i="1"/>
  <c r="F173" i="1"/>
  <c r="D173" i="1"/>
  <c r="C173" i="1"/>
  <c r="F172" i="1"/>
  <c r="D172" i="1"/>
  <c r="C172" i="1"/>
  <c r="F171" i="1"/>
  <c r="D171" i="1"/>
  <c r="C171" i="1"/>
  <c r="F170" i="1"/>
  <c r="D170" i="1"/>
  <c r="C170" i="1"/>
  <c r="F169" i="1"/>
  <c r="D169" i="1"/>
  <c r="C169" i="1"/>
  <c r="G169" i="1" s="1"/>
  <c r="F165" i="1"/>
  <c r="D165" i="1"/>
  <c r="C165" i="1"/>
  <c r="G165" i="1" s="1"/>
  <c r="F164" i="1"/>
  <c r="D164" i="1"/>
  <c r="C164" i="1"/>
  <c r="G164" i="1" s="1"/>
  <c r="F161" i="1"/>
  <c r="E161" i="1"/>
  <c r="D161" i="1"/>
  <c r="C161" i="1"/>
  <c r="G161" i="1" s="1"/>
  <c r="B161" i="1"/>
  <c r="F160" i="1"/>
  <c r="E160" i="1"/>
  <c r="D160" i="1"/>
  <c r="C160" i="1"/>
  <c r="B160" i="1"/>
  <c r="F159" i="1"/>
  <c r="E159" i="1"/>
  <c r="D159" i="1"/>
  <c r="C159" i="1"/>
  <c r="B159" i="1"/>
  <c r="F158" i="1"/>
  <c r="E158" i="1"/>
  <c r="D158" i="1"/>
  <c r="C158" i="1"/>
  <c r="B158" i="1"/>
  <c r="F157" i="1"/>
  <c r="E157" i="1"/>
  <c r="D157" i="1"/>
  <c r="C157" i="1"/>
  <c r="B157" i="1"/>
  <c r="F156" i="1"/>
  <c r="E156" i="1"/>
  <c r="D156" i="1"/>
  <c r="C156" i="1"/>
  <c r="B156" i="1"/>
  <c r="F153" i="1"/>
  <c r="E153" i="1"/>
  <c r="D153" i="1"/>
  <c r="C153" i="1"/>
  <c r="B153" i="1"/>
  <c r="F152" i="1"/>
  <c r="E152" i="1"/>
  <c r="D152" i="1"/>
  <c r="C152" i="1"/>
  <c r="G152" i="1" s="1"/>
  <c r="B152" i="1"/>
  <c r="F151" i="1"/>
  <c r="D151" i="1"/>
  <c r="C151" i="1"/>
  <c r="G151" i="1" s="1"/>
  <c r="F150" i="1"/>
  <c r="E150" i="1"/>
  <c r="D150" i="1"/>
  <c r="C150" i="1"/>
  <c r="B150" i="1"/>
  <c r="F149" i="1"/>
  <c r="E149" i="1"/>
  <c r="D149" i="1"/>
  <c r="C149" i="1"/>
  <c r="G149" i="1" s="1"/>
  <c r="B149" i="1"/>
  <c r="F148" i="1"/>
  <c r="E148" i="1"/>
  <c r="D148" i="1"/>
  <c r="C148" i="1"/>
  <c r="G148" i="1" s="1"/>
  <c r="B148" i="1"/>
  <c r="F147" i="1"/>
  <c r="E147" i="1"/>
  <c r="D147" i="1"/>
  <c r="C147" i="1"/>
  <c r="G147" i="1" s="1"/>
  <c r="B147" i="1"/>
  <c r="F141" i="1"/>
  <c r="E141" i="1"/>
  <c r="D141" i="1"/>
  <c r="F140" i="1"/>
  <c r="E140" i="1"/>
  <c r="D140" i="1"/>
  <c r="G140" i="1" s="1"/>
  <c r="F139" i="1"/>
  <c r="E139" i="1"/>
  <c r="D139" i="1"/>
  <c r="G139" i="1" s="1"/>
  <c r="F138" i="1"/>
  <c r="E138" i="1"/>
  <c r="D138" i="1"/>
  <c r="F137" i="1"/>
  <c r="E137" i="1"/>
  <c r="D137" i="1"/>
  <c r="F136" i="1"/>
  <c r="E136" i="1"/>
  <c r="E142" i="1" s="1"/>
  <c r="D136" i="1"/>
  <c r="G136" i="1" s="1"/>
  <c r="F135" i="1"/>
  <c r="E135" i="1"/>
  <c r="D135" i="1"/>
  <c r="F134" i="1"/>
  <c r="F142" i="1" s="1"/>
  <c r="E134" i="1"/>
  <c r="D134" i="1"/>
  <c r="F131" i="1"/>
  <c r="E131" i="1"/>
  <c r="D131" i="1"/>
  <c r="F130" i="1"/>
  <c r="E130" i="1"/>
  <c r="D130" i="1"/>
  <c r="G130" i="1" s="1"/>
  <c r="F127" i="1"/>
  <c r="E127" i="1"/>
  <c r="D127" i="1"/>
  <c r="G127" i="1" s="1"/>
  <c r="F126" i="1"/>
  <c r="E126" i="1"/>
  <c r="D126" i="1"/>
  <c r="F125" i="1"/>
  <c r="E125" i="1"/>
  <c r="D125" i="1"/>
  <c r="F121" i="1"/>
  <c r="E121" i="1"/>
  <c r="D121" i="1"/>
  <c r="F120" i="1"/>
  <c r="E120" i="1"/>
  <c r="D120" i="1"/>
  <c r="F119" i="1"/>
  <c r="E119" i="1"/>
  <c r="D119" i="1"/>
  <c r="F118" i="1"/>
  <c r="E118" i="1"/>
  <c r="D118" i="1"/>
  <c r="G118" i="1" s="1"/>
  <c r="F117" i="1"/>
  <c r="E117" i="1"/>
  <c r="D117" i="1"/>
  <c r="G117" i="1" s="1"/>
  <c r="F116" i="1"/>
  <c r="E116" i="1"/>
  <c r="D116" i="1"/>
  <c r="G116" i="1" s="1"/>
  <c r="F115" i="1"/>
  <c r="E115" i="1"/>
  <c r="D115" i="1"/>
  <c r="F114" i="1"/>
  <c r="E114" i="1"/>
  <c r="D114" i="1"/>
  <c r="F113" i="1"/>
  <c r="E113" i="1"/>
  <c r="D113" i="1"/>
  <c r="G113" i="1" s="1"/>
  <c r="F112" i="1"/>
  <c r="E112" i="1"/>
  <c r="D112" i="1"/>
  <c r="F111" i="1"/>
  <c r="E111" i="1"/>
  <c r="D111" i="1"/>
  <c r="F110" i="1"/>
  <c r="E110" i="1"/>
  <c r="D110" i="1"/>
  <c r="G110" i="1" s="1"/>
  <c r="F109" i="1"/>
  <c r="E109" i="1"/>
  <c r="D109" i="1"/>
  <c r="G109" i="1" s="1"/>
  <c r="F108" i="1"/>
  <c r="E108" i="1"/>
  <c r="D108" i="1"/>
  <c r="G108" i="1" s="1"/>
  <c r="F107" i="1"/>
  <c r="E107" i="1"/>
  <c r="D107" i="1"/>
  <c r="F106" i="1"/>
  <c r="F122" i="1" s="1"/>
  <c r="E106" i="1"/>
  <c r="D106" i="1"/>
  <c r="G106" i="1" s="1"/>
  <c r="G102" i="1"/>
  <c r="F102" i="1"/>
  <c r="E102" i="1"/>
  <c r="D102" i="1"/>
  <c r="F101" i="1"/>
  <c r="G101" i="1" s="1"/>
  <c r="E101" i="1"/>
  <c r="D101" i="1"/>
  <c r="G100" i="1"/>
  <c r="F100" i="1"/>
  <c r="E100" i="1"/>
  <c r="D100" i="1"/>
  <c r="F99" i="1"/>
  <c r="G99" i="1" s="1"/>
  <c r="E99" i="1"/>
  <c r="D99" i="1"/>
  <c r="G98" i="1"/>
  <c r="F98" i="1"/>
  <c r="E98" i="1"/>
  <c r="D98" i="1"/>
  <c r="F97" i="1"/>
  <c r="E97" i="1"/>
  <c r="D97" i="1"/>
  <c r="G97" i="1" s="1"/>
  <c r="F93" i="1"/>
  <c r="E93" i="1"/>
  <c r="D93" i="1"/>
  <c r="F92" i="1"/>
  <c r="E92" i="1"/>
  <c r="D92" i="1"/>
  <c r="G92" i="1" s="1"/>
  <c r="F91" i="1"/>
  <c r="E91" i="1"/>
  <c r="D91" i="1"/>
  <c r="G91" i="1" s="1"/>
  <c r="F90" i="1"/>
  <c r="E90" i="1"/>
  <c r="D90" i="1"/>
  <c r="F89" i="1"/>
  <c r="E89" i="1"/>
  <c r="D89" i="1"/>
  <c r="G89" i="1" s="1"/>
  <c r="G88" i="1"/>
  <c r="F88" i="1"/>
  <c r="E88" i="1"/>
  <c r="D88" i="1"/>
  <c r="F87" i="1"/>
  <c r="E87" i="1"/>
  <c r="D87" i="1"/>
  <c r="G87" i="1" s="1"/>
  <c r="F86" i="1"/>
  <c r="E86" i="1"/>
  <c r="D86" i="1"/>
  <c r="F85" i="1"/>
  <c r="E85" i="1"/>
  <c r="D85" i="1"/>
  <c r="F84" i="1"/>
  <c r="E84" i="1"/>
  <c r="E94" i="1" s="1"/>
  <c r="D84" i="1"/>
  <c r="G84" i="1" s="1"/>
  <c r="F83" i="1"/>
  <c r="E83" i="1"/>
  <c r="D83" i="1"/>
  <c r="F82" i="1"/>
  <c r="E82" i="1"/>
  <c r="D82" i="1"/>
  <c r="F81" i="1"/>
  <c r="E81" i="1"/>
  <c r="D81" i="1"/>
  <c r="F77" i="1"/>
  <c r="E77" i="1"/>
  <c r="D77" i="1"/>
  <c r="F76" i="1"/>
  <c r="E76" i="1"/>
  <c r="D76" i="1"/>
  <c r="F75" i="1"/>
  <c r="G75" i="1" s="1"/>
  <c r="E75" i="1"/>
  <c r="D75" i="1"/>
  <c r="F74" i="1"/>
  <c r="F78" i="1" s="1"/>
  <c r="E74" i="1"/>
  <c r="D74" i="1"/>
  <c r="G74" i="1" s="1"/>
  <c r="F72" i="1"/>
  <c r="G72" i="1" s="1"/>
  <c r="E72" i="1"/>
  <c r="E73" i="1" s="1"/>
  <c r="D72" i="1"/>
  <c r="F71" i="1"/>
  <c r="E71" i="1"/>
  <c r="D71" i="1"/>
  <c r="F70" i="1"/>
  <c r="E70" i="1"/>
  <c r="D70" i="1"/>
  <c r="F69" i="1"/>
  <c r="F73" i="1" s="1"/>
  <c r="E69" i="1"/>
  <c r="D69" i="1"/>
  <c r="F66" i="1"/>
  <c r="E66" i="1"/>
  <c r="D66" i="1"/>
  <c r="G66" i="1" s="1"/>
  <c r="F63" i="1"/>
  <c r="E63" i="1"/>
  <c r="D63" i="1"/>
  <c r="G62" i="1"/>
  <c r="F62" i="1"/>
  <c r="E62" i="1"/>
  <c r="D62" i="1"/>
  <c r="F61" i="1"/>
  <c r="E61" i="1"/>
  <c r="D61" i="1"/>
  <c r="G61" i="1" s="1"/>
  <c r="G60" i="1"/>
  <c r="F60" i="1"/>
  <c r="E60" i="1"/>
  <c r="D60" i="1"/>
  <c r="F59" i="1"/>
  <c r="E59" i="1"/>
  <c r="D59" i="1"/>
  <c r="G59" i="1" s="1"/>
  <c r="G58" i="1"/>
  <c r="F58" i="1"/>
  <c r="E58" i="1"/>
  <c r="D58" i="1"/>
  <c r="F57" i="1"/>
  <c r="E57" i="1"/>
  <c r="D57" i="1"/>
  <c r="G57" i="1" s="1"/>
  <c r="G56" i="1"/>
  <c r="F56" i="1"/>
  <c r="F64" i="1" s="1"/>
  <c r="E56" i="1"/>
  <c r="E64" i="1" s="1"/>
  <c r="D56" i="1"/>
  <c r="D64" i="1" s="1"/>
  <c r="F52" i="1"/>
  <c r="E52" i="1"/>
  <c r="D52" i="1"/>
  <c r="G52" i="1" s="1"/>
  <c r="G51" i="1"/>
  <c r="F51" i="1"/>
  <c r="E51" i="1"/>
  <c r="D51" i="1"/>
  <c r="F50" i="1"/>
  <c r="E50" i="1"/>
  <c r="D50" i="1"/>
  <c r="G50" i="1" s="1"/>
  <c r="G49" i="1"/>
  <c r="F49" i="1"/>
  <c r="E49" i="1"/>
  <c r="D49" i="1"/>
  <c r="F48" i="1"/>
  <c r="E48" i="1"/>
  <c r="D48" i="1"/>
  <c r="G48" i="1" s="1"/>
  <c r="G47" i="1"/>
  <c r="F47" i="1"/>
  <c r="E47" i="1"/>
  <c r="D47" i="1"/>
  <c r="F46" i="1"/>
  <c r="E46" i="1"/>
  <c r="D46" i="1"/>
  <c r="G46" i="1" s="1"/>
  <c r="G45" i="1"/>
  <c r="F45" i="1"/>
  <c r="E45" i="1"/>
  <c r="E53" i="1" s="1"/>
  <c r="D45" i="1"/>
  <c r="F39" i="1"/>
  <c r="E39" i="1"/>
  <c r="D39" i="1"/>
  <c r="F38" i="1"/>
  <c r="E38" i="1"/>
  <c r="D38" i="1"/>
  <c r="G38" i="1" s="1"/>
  <c r="F37" i="1"/>
  <c r="E37" i="1"/>
  <c r="D37" i="1"/>
  <c r="G37" i="1" s="1"/>
  <c r="F36" i="1"/>
  <c r="E36" i="1"/>
  <c r="D36" i="1"/>
  <c r="G36" i="1" s="1"/>
  <c r="F35" i="1"/>
  <c r="E35" i="1"/>
  <c r="D35" i="1"/>
  <c r="G34" i="1"/>
  <c r="F34" i="1"/>
  <c r="E34" i="1"/>
  <c r="D34" i="1"/>
  <c r="F33" i="1"/>
  <c r="E33" i="1"/>
  <c r="D33" i="1"/>
  <c r="F32" i="1"/>
  <c r="E32" i="1"/>
  <c r="D32" i="1"/>
  <c r="G32" i="1" s="1"/>
  <c r="F31" i="1"/>
  <c r="E31" i="1"/>
  <c r="D31" i="1"/>
  <c r="G31" i="1" s="1"/>
  <c r="F30" i="1"/>
  <c r="G30" i="1" s="1"/>
  <c r="E30" i="1"/>
  <c r="D30" i="1"/>
  <c r="F29" i="1"/>
  <c r="E29" i="1"/>
  <c r="D29" i="1"/>
  <c r="G29" i="1" s="1"/>
  <c r="F28" i="1"/>
  <c r="E28" i="1"/>
  <c r="D28" i="1"/>
  <c r="G28" i="1" s="1"/>
  <c r="F27" i="1"/>
  <c r="E27" i="1"/>
  <c r="D27" i="1"/>
  <c r="G27" i="1" s="1"/>
  <c r="F26" i="1"/>
  <c r="G26" i="1" s="1"/>
  <c r="E26" i="1"/>
  <c r="D26" i="1"/>
  <c r="F25" i="1"/>
  <c r="E25" i="1"/>
  <c r="D25" i="1"/>
  <c r="G24" i="1"/>
  <c r="F24" i="1"/>
  <c r="E24" i="1"/>
  <c r="D24" i="1"/>
  <c r="F21" i="1"/>
  <c r="E21" i="1"/>
  <c r="D21" i="1"/>
  <c r="F19" i="1"/>
  <c r="E19" i="1"/>
  <c r="D19" i="1"/>
  <c r="F18" i="1"/>
  <c r="E18" i="1"/>
  <c r="D18" i="1"/>
  <c r="F17" i="1"/>
  <c r="E17" i="1"/>
  <c r="D17" i="1"/>
  <c r="F16" i="1"/>
  <c r="E16" i="1"/>
  <c r="D16" i="1"/>
  <c r="F15" i="1"/>
  <c r="E15" i="1"/>
  <c r="D15" i="1"/>
  <c r="G15" i="1" s="1"/>
  <c r="F14" i="1"/>
  <c r="E14" i="1"/>
  <c r="D14" i="1"/>
  <c r="F13" i="1"/>
  <c r="E13" i="1"/>
  <c r="D13" i="1"/>
  <c r="F12" i="1"/>
  <c r="G12" i="1" s="1"/>
  <c r="E12" i="1"/>
  <c r="D12" i="1"/>
  <c r="F11" i="1"/>
  <c r="E11" i="1"/>
  <c r="D11" i="1"/>
  <c r="G11" i="1" s="1"/>
  <c r="F10" i="1"/>
  <c r="G10" i="1" s="1"/>
  <c r="E10" i="1"/>
  <c r="D10" i="1"/>
  <c r="F9" i="1"/>
  <c r="E9" i="1"/>
  <c r="D9" i="1"/>
  <c r="F8" i="1"/>
  <c r="E8" i="1"/>
  <c r="D8" i="1"/>
  <c r="F7" i="1"/>
  <c r="E7" i="1"/>
  <c r="D7" i="1"/>
  <c r="G7" i="1" s="1"/>
  <c r="F6" i="1"/>
  <c r="E6" i="1"/>
  <c r="D6" i="1"/>
  <c r="G64" i="1" l="1"/>
  <c r="G9" i="1"/>
  <c r="G6" i="1"/>
  <c r="G14" i="1"/>
  <c r="G21" i="1"/>
  <c r="G39" i="1"/>
  <c r="E122" i="1"/>
  <c r="G114" i="1"/>
  <c r="G125" i="1"/>
  <c r="G137" i="1"/>
  <c r="G171" i="1"/>
  <c r="D191" i="1"/>
  <c r="G201" i="1"/>
  <c r="G214" i="1"/>
  <c r="G35" i="1"/>
  <c r="G70" i="1"/>
  <c r="D78" i="1"/>
  <c r="G78" i="1" s="1"/>
  <c r="G112" i="1"/>
  <c r="G135" i="1"/>
  <c r="D177" i="1"/>
  <c r="F177" i="1"/>
  <c r="G199" i="1"/>
  <c r="G235" i="1"/>
  <c r="D40" i="1"/>
  <c r="G33" i="1"/>
  <c r="D53" i="1"/>
  <c r="D122" i="1"/>
  <c r="G122" i="1" s="1"/>
  <c r="G115" i="1"/>
  <c r="G126" i="1"/>
  <c r="G138" i="1"/>
  <c r="C177" i="1"/>
  <c r="G177" i="1" s="1"/>
  <c r="G189" i="1"/>
  <c r="G225" i="1"/>
  <c r="E40" i="1"/>
  <c r="E41" i="1" s="1"/>
  <c r="D94" i="1"/>
  <c r="G94" i="1" s="1"/>
  <c r="G131" i="1"/>
  <c r="D232" i="1"/>
  <c r="G232" i="1" s="1"/>
  <c r="F40" i="1"/>
  <c r="G40" i="1" s="1"/>
  <c r="F53" i="1"/>
  <c r="E78" i="1"/>
  <c r="F191" i="1"/>
  <c r="G200" i="1"/>
  <c r="G213" i="1"/>
  <c r="E232" i="1"/>
  <c r="G228" i="1"/>
  <c r="D20" i="1"/>
  <c r="G183" i="1"/>
  <c r="F232" i="1"/>
  <c r="G8" i="1"/>
  <c r="G16" i="1"/>
  <c r="F94" i="1"/>
  <c r="E20" i="1"/>
  <c r="G17" i="1"/>
  <c r="G25" i="1"/>
  <c r="G69" i="1"/>
  <c r="G77" i="1"/>
  <c r="G82" i="1"/>
  <c r="G111" i="1"/>
  <c r="G119" i="1"/>
  <c r="D142" i="1"/>
  <c r="G142" i="1" s="1"/>
  <c r="G153" i="1"/>
  <c r="G198" i="1"/>
  <c r="E217" i="1"/>
  <c r="G221" i="1"/>
  <c r="G191" i="1"/>
  <c r="D41" i="1"/>
  <c r="F20" i="1"/>
  <c r="G20" i="1" s="1"/>
  <c r="D73" i="1"/>
  <c r="G73" i="1" s="1"/>
  <c r="G81" i="1"/>
  <c r="G134" i="1"/>
  <c r="D217" i="1"/>
  <c r="G217" i="1" s="1"/>
  <c r="G53" i="1" l="1"/>
  <c r="F41" i="1"/>
  <c r="G41" i="1" s="1"/>
</calcChain>
</file>

<file path=xl/sharedStrings.xml><?xml version="1.0" encoding="utf-8"?>
<sst xmlns="http://schemas.openxmlformats.org/spreadsheetml/2006/main" count="273" uniqueCount="168">
  <si>
    <t xml:space="preserve">                     MISSOULA PUBLIC LIBRARY FY 2023</t>
  </si>
  <si>
    <t>STATISTICS REPORT FOR THE MONTH OF</t>
  </si>
  <si>
    <t xml:space="preserve">FEBRUARY </t>
  </si>
  <si>
    <t>2023</t>
  </si>
  <si>
    <t>Current</t>
  </si>
  <si>
    <t xml:space="preserve">Year </t>
  </si>
  <si>
    <t>Same Month</t>
  </si>
  <si>
    <t>% of last yr month</t>
  </si>
  <si>
    <t>Month</t>
  </si>
  <si>
    <t>Tally</t>
  </si>
  <si>
    <t>Last Year</t>
  </si>
  <si>
    <t>to current month</t>
  </si>
  <si>
    <t>CIRCULATION:</t>
  </si>
  <si>
    <t xml:space="preserve"> Main-Missoula</t>
  </si>
  <si>
    <t xml:space="preserve"> Big Sky</t>
  </si>
  <si>
    <t xml:space="preserve"> Frenchtown </t>
  </si>
  <si>
    <t xml:space="preserve"> Lolo</t>
  </si>
  <si>
    <t xml:space="preserve"> Potomac </t>
  </si>
  <si>
    <t xml:space="preserve"> Seeley Lake</t>
  </si>
  <si>
    <t xml:space="preserve"> Swan Valley  </t>
  </si>
  <si>
    <t xml:space="preserve"> Wow Bus</t>
  </si>
  <si>
    <t xml:space="preserve"> Ephemeral Check Out </t>
  </si>
  <si>
    <t xml:space="preserve"> Downloadable Audio</t>
  </si>
  <si>
    <t xml:space="preserve"> Downloadable Ebooks</t>
  </si>
  <si>
    <t>Axis 360 Ebooks</t>
  </si>
  <si>
    <t>Axis 360 Audio 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</si>
  <si>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</si>
  <si>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</si>
  <si>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</si>
  <si>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</si>
  <si>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</si>
  <si>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>ConsumerReports.org</t>
  </si>
  <si>
    <t>Creativebug (new)</t>
  </si>
  <si>
    <t>Flipster</t>
  </si>
  <si>
    <t xml:space="preserve">Heritage Quest  </t>
  </si>
  <si>
    <t>JSTOR</t>
  </si>
  <si>
    <t>Kanopy</t>
  </si>
  <si>
    <t>Mango Languages</t>
  </si>
  <si>
    <t>Missoulian Index</t>
  </si>
  <si>
    <t xml:space="preserve">Novelist K-8 </t>
  </si>
  <si>
    <t>Novelist Plus - database link</t>
  </si>
  <si>
    <t>NY Times (in-house and remote access)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</si>
  <si>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</si>
  <si>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</si>
  <si>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</si>
  <si>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</si>
  <si>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</si>
  <si>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</si>
  <si>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</si>
  <si>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</si>
  <si>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</si>
  <si>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</si>
  <si>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</si>
  <si>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</si>
  <si>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</si>
  <si>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</si>
  <si>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</si>
  <si>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</si>
  <si>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</si>
  <si>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</si>
  <si>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</si>
  <si>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</si>
  <si>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</si>
  <si>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</si>
  <si>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</si>
  <si>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</si>
  <si>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</si>
  <si>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</si>
  <si>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</si>
  <si>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</si>
  <si>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</si>
  <si>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</si>
  <si>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</si>
  <si>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</si>
  <si>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</si>
  <si>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</si>
  <si>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</si>
  <si>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</si>
  <si>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</si>
  <si>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</si>
  <si>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</si>
  <si>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</si>
  <si>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</si>
  <si>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</si>
  <si>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</si>
  <si>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>Circ - Marketplace/Store</t>
  </si>
  <si>
    <t>Circ - Second Floor</t>
  </si>
  <si>
    <t>Circ - Third Floor</t>
  </si>
  <si>
    <t>Circ - Fourth Floor (Phone)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</si>
  <si>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</si>
  <si>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</si>
  <si>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</si>
  <si>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</si>
  <si>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</si>
  <si>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</si>
  <si>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</si>
  <si>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</si>
  <si>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</si>
  <si>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</si>
  <si>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</si>
  <si>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</si>
  <si>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</si>
  <si>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</si>
  <si>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</si>
  <si>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</si>
  <si>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</si>
  <si>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</si>
  <si>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</si>
  <si>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</si>
  <si>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</si>
  <si>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</si>
  <si>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</si>
  <si>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</si>
  <si>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</si>
  <si>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</si>
  <si>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</si>
  <si>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</si>
  <si>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</si>
  <si>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</si>
  <si>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</si>
  <si>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</si>
  <si>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</si>
  <si>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</si>
  <si>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</si>
  <si>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</si>
  <si>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</si>
  <si>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</si>
  <si>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 xml:space="preserve">Cheap Date Night:  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</si>
  <si>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</si>
  <si>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</si>
  <si>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</si>
  <si>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</si>
  <si>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</si>
  <si>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</si>
  <si>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</si>
  <si>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</si>
  <si>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</si>
  <si>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</si>
  <si>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</si>
  <si>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</si>
  <si>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</si>
  <si>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</si>
  <si>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</si>
  <si>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</si>
  <si>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</si>
  <si>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</si>
  <si>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</si>
  <si>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</si>
  <si>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</si>
  <si>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</si>
  <si>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</si>
  <si>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</si>
  <si>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</si>
  <si>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Current # Registered Patrons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</si>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</sst>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1"/>
      <color indexed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top"/>
    </xf>
    <xf numFmtId="0" fontId="3" fillId="0" borderId="3" xfId="0" applyFont="1" applyFill="1" applyBorder="1" applyAlignment="1">
      <alignment vertical="top"/>
    </xf>
    <xf numFmtId="3" fontId="3" fillId="0" borderId="3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3" fontId="3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6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0" fillId="0" borderId="0" xfId="0" applyFont="1" applyBorder="1" applyAlignment="1"/>
    <xf numFmtId="0" fontId="2" fillId="0" borderId="6" xfId="0" applyFont="1" applyFill="1" applyBorder="1" applyAlignment="1">
      <alignment horizontal="right" vertical="top"/>
    </xf>
    <xf numFmtId="0" fontId="0" fillId="0" borderId="4" xfId="0" applyFont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6" xfId="0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4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0" fontId="2" fillId="0" borderId="3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</sheetNames>
    <sheetDataSet>
      <sheetData sheetId="0"/>
      <sheetData sheetId="1"/>
      <sheetData sheetId="2">
        <row r="3">
          <cell r="I3">
            <v>293223</v>
          </cell>
        </row>
        <row r="4">
          <cell r="I4">
            <v>5427</v>
          </cell>
        </row>
        <row r="5">
          <cell r="I5">
            <v>1590</v>
          </cell>
        </row>
        <row r="6">
          <cell r="I6">
            <v>1638</v>
          </cell>
        </row>
        <row r="7">
          <cell r="I7">
            <v>3875</v>
          </cell>
        </row>
        <row r="8">
          <cell r="I8">
            <v>3870</v>
          </cell>
        </row>
        <row r="9">
          <cell r="I9">
            <v>2102</v>
          </cell>
        </row>
        <row r="10">
          <cell r="I10">
            <v>0</v>
          </cell>
        </row>
        <row r="11">
          <cell r="I11">
            <v>12018</v>
          </cell>
        </row>
        <row r="12">
          <cell r="I12">
            <v>81201</v>
          </cell>
        </row>
        <row r="13">
          <cell r="I13">
            <v>53024</v>
          </cell>
        </row>
        <row r="14">
          <cell r="I14">
            <v>1775</v>
          </cell>
        </row>
        <row r="15">
          <cell r="I15">
            <v>1929</v>
          </cell>
        </row>
        <row r="16">
          <cell r="I16">
            <v>0</v>
          </cell>
        </row>
        <row r="18">
          <cell r="I18">
            <v>119</v>
          </cell>
        </row>
        <row r="21">
          <cell r="I21">
            <v>9457</v>
          </cell>
        </row>
        <row r="22">
          <cell r="I22">
            <v>478</v>
          </cell>
        </row>
        <row r="23">
          <cell r="I23">
            <v>81</v>
          </cell>
        </row>
        <row r="24">
          <cell r="I24">
            <v>375</v>
          </cell>
        </row>
        <row r="25">
          <cell r="I25">
            <v>983</v>
          </cell>
        </row>
        <row r="26">
          <cell r="I26">
            <v>155</v>
          </cell>
        </row>
        <row r="27">
          <cell r="I27">
            <v>7744</v>
          </cell>
        </row>
        <row r="28">
          <cell r="I28">
            <v>550</v>
          </cell>
        </row>
        <row r="29">
          <cell r="I29">
            <v>186</v>
          </cell>
        </row>
        <row r="30">
          <cell r="I30">
            <v>7</v>
          </cell>
        </row>
        <row r="31">
          <cell r="I31">
            <v>561</v>
          </cell>
        </row>
        <row r="32">
          <cell r="I32">
            <v>3321</v>
          </cell>
        </row>
        <row r="33">
          <cell r="I33">
            <v>11027</v>
          </cell>
        </row>
        <row r="34">
          <cell r="I34">
            <v>455</v>
          </cell>
        </row>
        <row r="35">
          <cell r="I35">
            <v>338</v>
          </cell>
        </row>
        <row r="36">
          <cell r="I36">
            <v>369</v>
          </cell>
        </row>
        <row r="42">
          <cell r="I42">
            <v>49260</v>
          </cell>
        </row>
        <row r="43">
          <cell r="I43">
            <v>2559</v>
          </cell>
        </row>
        <row r="44">
          <cell r="I44">
            <v>1876</v>
          </cell>
        </row>
        <row r="45">
          <cell r="I45">
            <v>2760</v>
          </cell>
        </row>
        <row r="46">
          <cell r="I46">
            <v>595</v>
          </cell>
        </row>
        <row r="47">
          <cell r="I47">
            <v>2909</v>
          </cell>
        </row>
        <row r="48">
          <cell r="I48">
            <v>1255</v>
          </cell>
        </row>
        <row r="49">
          <cell r="I49">
            <v>0</v>
          </cell>
        </row>
        <row r="51">
          <cell r="I51">
            <v>63330</v>
          </cell>
        </row>
        <row r="52">
          <cell r="I52">
            <v>1117</v>
          </cell>
        </row>
        <row r="53">
          <cell r="I53">
            <v>2844</v>
          </cell>
        </row>
        <row r="54">
          <cell r="I54">
            <v>2076</v>
          </cell>
        </row>
        <row r="55">
          <cell r="I55">
            <v>841</v>
          </cell>
        </row>
        <row r="56">
          <cell r="I56">
            <v>1243</v>
          </cell>
        </row>
        <row r="57">
          <cell r="I57">
            <v>2758</v>
          </cell>
        </row>
        <row r="58">
          <cell r="I58">
            <v>0</v>
          </cell>
        </row>
        <row r="59">
          <cell r="I59">
            <v>81468</v>
          </cell>
        </row>
        <row r="62">
          <cell r="I62">
            <v>126</v>
          </cell>
        </row>
        <row r="63">
          <cell r="I63">
            <v>353</v>
          </cell>
        </row>
        <row r="64">
          <cell r="I64">
            <v>0</v>
          </cell>
        </row>
        <row r="65">
          <cell r="I65">
            <v>3</v>
          </cell>
        </row>
        <row r="67">
          <cell r="I67">
            <v>297</v>
          </cell>
        </row>
        <row r="68">
          <cell r="I68">
            <v>19</v>
          </cell>
        </row>
        <row r="69">
          <cell r="I69">
            <v>20</v>
          </cell>
        </row>
        <row r="70">
          <cell r="I70"/>
        </row>
        <row r="72">
          <cell r="I72">
            <v>5884</v>
          </cell>
        </row>
        <row r="73">
          <cell r="I73">
            <v>6348</v>
          </cell>
        </row>
        <row r="74">
          <cell r="I74">
            <v>0</v>
          </cell>
        </row>
        <row r="75">
          <cell r="I75">
            <v>251</v>
          </cell>
        </row>
        <row r="76">
          <cell r="I76">
            <v>0</v>
          </cell>
        </row>
        <row r="77">
          <cell r="I77">
            <v>621658</v>
          </cell>
        </row>
        <row r="78">
          <cell r="I78">
            <v>37</v>
          </cell>
        </row>
        <row r="79">
          <cell r="I79">
            <v>12</v>
          </cell>
        </row>
        <row r="80">
          <cell r="I80">
            <v>120</v>
          </cell>
        </row>
        <row r="81">
          <cell r="I81">
            <v>0</v>
          </cell>
        </row>
        <row r="82">
          <cell r="I82">
            <v>146</v>
          </cell>
        </row>
        <row r="83">
          <cell r="I83">
            <v>163</v>
          </cell>
        </row>
        <row r="84">
          <cell r="I84">
            <v>0</v>
          </cell>
        </row>
        <row r="88">
          <cell r="I88">
            <v>140044</v>
          </cell>
        </row>
        <row r="89">
          <cell r="I89">
            <v>105256</v>
          </cell>
        </row>
        <row r="90">
          <cell r="I90">
            <v>1360</v>
          </cell>
        </row>
        <row r="91">
          <cell r="I91">
            <v>262027</v>
          </cell>
        </row>
        <row r="92">
          <cell r="I92">
            <v>1848</v>
          </cell>
        </row>
        <row r="93">
          <cell r="I93">
            <v>4070</v>
          </cell>
        </row>
        <row r="96">
          <cell r="I96">
            <v>85</v>
          </cell>
        </row>
        <row r="97">
          <cell r="I97">
            <v>0</v>
          </cell>
        </row>
        <row r="98">
          <cell r="I98">
            <v>31522</v>
          </cell>
        </row>
        <row r="102">
          <cell r="I102">
            <v>7655</v>
          </cell>
        </row>
        <row r="103">
          <cell r="I103">
            <v>515</v>
          </cell>
        </row>
        <row r="104">
          <cell r="I104">
            <v>125</v>
          </cell>
        </row>
        <row r="105">
          <cell r="I105">
            <v>143</v>
          </cell>
        </row>
        <row r="106">
          <cell r="I106">
            <v>33</v>
          </cell>
        </row>
        <row r="107">
          <cell r="I107">
            <v>262</v>
          </cell>
        </row>
        <row r="108">
          <cell r="I108">
            <v>290</v>
          </cell>
        </row>
        <row r="109">
          <cell r="I109">
            <v>786</v>
          </cell>
        </row>
        <row r="110">
          <cell r="I110">
            <v>0</v>
          </cell>
        </row>
        <row r="111">
          <cell r="I111">
            <v>0</v>
          </cell>
        </row>
        <row r="115">
          <cell r="I115">
            <v>48</v>
          </cell>
        </row>
        <row r="116">
          <cell r="I116">
            <v>725</v>
          </cell>
        </row>
        <row r="117">
          <cell r="I117">
            <v>693</v>
          </cell>
        </row>
        <row r="120">
          <cell r="I120">
            <v>278</v>
          </cell>
        </row>
        <row r="121">
          <cell r="I121">
            <v>425</v>
          </cell>
        </row>
        <row r="124">
          <cell r="I124">
            <v>365031</v>
          </cell>
        </row>
        <row r="125">
          <cell r="I125">
            <v>1648</v>
          </cell>
        </row>
        <row r="126">
          <cell r="I126">
            <v>1829</v>
          </cell>
        </row>
        <row r="127">
          <cell r="I127">
            <v>2725</v>
          </cell>
        </row>
        <row r="128">
          <cell r="I128">
            <v>354</v>
          </cell>
        </row>
        <row r="129">
          <cell r="I129">
            <v>1331</v>
          </cell>
        </row>
        <row r="130">
          <cell r="I130">
            <v>1556</v>
          </cell>
        </row>
        <row r="131">
          <cell r="I131">
            <v>0</v>
          </cell>
        </row>
        <row r="137">
          <cell r="I137">
            <v>839</v>
          </cell>
        </row>
        <row r="139">
          <cell r="I139">
            <v>2299</v>
          </cell>
        </row>
        <row r="141">
          <cell r="I141">
            <v>825</v>
          </cell>
        </row>
        <row r="142">
          <cell r="I142">
            <v>0</v>
          </cell>
        </row>
        <row r="144">
          <cell r="H144">
            <v>0</v>
          </cell>
        </row>
        <row r="146">
          <cell r="I146">
            <v>3013</v>
          </cell>
        </row>
        <row r="148">
          <cell r="I148">
            <v>292</v>
          </cell>
        </row>
        <row r="154">
          <cell r="I154">
            <v>198</v>
          </cell>
        </row>
        <row r="157">
          <cell r="I157">
            <v>466</v>
          </cell>
        </row>
        <row r="160">
          <cell r="I160">
            <v>0</v>
          </cell>
        </row>
        <row r="163">
          <cell r="I163">
            <v>64</v>
          </cell>
        </row>
        <row r="166">
          <cell r="I166">
            <v>165</v>
          </cell>
        </row>
        <row r="168">
          <cell r="I168">
            <v>131</v>
          </cell>
        </row>
        <row r="169">
          <cell r="I169">
            <v>0</v>
          </cell>
        </row>
        <row r="170">
          <cell r="I170">
            <v>52</v>
          </cell>
        </row>
        <row r="171">
          <cell r="I171">
            <v>0</v>
          </cell>
        </row>
        <row r="172">
          <cell r="I172">
            <v>0</v>
          </cell>
        </row>
        <row r="173">
          <cell r="I173">
            <v>39</v>
          </cell>
        </row>
        <row r="174">
          <cell r="I174">
            <v>65</v>
          </cell>
        </row>
        <row r="175">
          <cell r="I175">
            <v>0</v>
          </cell>
        </row>
        <row r="178">
          <cell r="I178">
            <v>0</v>
          </cell>
        </row>
        <row r="180">
          <cell r="I180">
            <v>3457</v>
          </cell>
        </row>
        <row r="182">
          <cell r="I182">
            <v>5106</v>
          </cell>
        </row>
        <row r="183">
          <cell r="I183">
            <v>106</v>
          </cell>
        </row>
        <row r="184">
          <cell r="I184">
            <v>89</v>
          </cell>
        </row>
        <row r="195">
          <cell r="I195">
            <v>4366</v>
          </cell>
        </row>
        <row r="198">
          <cell r="I198">
            <v>59</v>
          </cell>
        </row>
        <row r="199">
          <cell r="I199">
            <v>0</v>
          </cell>
        </row>
        <row r="200">
          <cell r="I200">
            <v>1809</v>
          </cell>
        </row>
        <row r="203">
          <cell r="I203">
            <v>318</v>
          </cell>
        </row>
        <row r="204">
          <cell r="I204">
            <v>1231</v>
          </cell>
        </row>
        <row r="207">
          <cell r="I207">
            <v>17143</v>
          </cell>
        </row>
        <row r="208">
          <cell r="I208">
            <v>1742</v>
          </cell>
        </row>
        <row r="209">
          <cell r="I209">
            <v>8297</v>
          </cell>
        </row>
        <row r="210">
          <cell r="I210">
            <v>1734</v>
          </cell>
        </row>
        <row r="211">
          <cell r="I211">
            <v>0</v>
          </cell>
        </row>
        <row r="212">
          <cell r="I212">
            <v>819</v>
          </cell>
        </row>
        <row r="213">
          <cell r="I213">
            <v>1993</v>
          </cell>
        </row>
        <row r="214">
          <cell r="C214">
            <v>0</v>
          </cell>
        </row>
        <row r="215">
          <cell r="I215">
            <v>7397</v>
          </cell>
        </row>
        <row r="218">
          <cell r="I218">
            <v>4436</v>
          </cell>
        </row>
        <row r="219">
          <cell r="I219">
            <v>6</v>
          </cell>
        </row>
        <row r="220">
          <cell r="I220">
            <v>18</v>
          </cell>
        </row>
        <row r="221">
          <cell r="I221">
            <v>13</v>
          </cell>
        </row>
        <row r="222">
          <cell r="I222">
            <v>17</v>
          </cell>
        </row>
        <row r="223">
          <cell r="I223">
            <v>38</v>
          </cell>
        </row>
        <row r="224">
          <cell r="I224">
            <v>23</v>
          </cell>
        </row>
        <row r="225">
          <cell r="I225">
            <v>0</v>
          </cell>
        </row>
        <row r="231">
          <cell r="I231">
            <v>9670.7200000000012</v>
          </cell>
        </row>
        <row r="232">
          <cell r="I232">
            <v>6959.32</v>
          </cell>
        </row>
        <row r="233">
          <cell r="I233">
            <v>273</v>
          </cell>
        </row>
        <row r="234">
          <cell r="I234">
            <v>0</v>
          </cell>
        </row>
        <row r="235">
          <cell r="H235">
            <v>0</v>
          </cell>
        </row>
        <row r="236">
          <cell r="I236">
            <v>0</v>
          </cell>
        </row>
        <row r="237">
          <cell r="H237">
            <v>0</v>
          </cell>
        </row>
        <row r="238">
          <cell r="H238">
            <v>0</v>
          </cell>
        </row>
        <row r="239">
          <cell r="I239">
            <v>28225</v>
          </cell>
        </row>
        <row r="240">
          <cell r="H240">
            <v>0</v>
          </cell>
        </row>
        <row r="241">
          <cell r="I241">
            <v>20</v>
          </cell>
        </row>
        <row r="244">
          <cell r="I244">
            <v>30728.79</v>
          </cell>
        </row>
        <row r="245">
          <cell r="I245">
            <v>0</v>
          </cell>
        </row>
      </sheetData>
      <sheetData sheetId="3">
        <row r="3">
          <cell r="CD3">
            <v>36404</v>
          </cell>
          <cell r="CP3">
            <v>36546</v>
          </cell>
        </row>
        <row r="4">
          <cell r="CD4">
            <v>341</v>
          </cell>
          <cell r="CP4">
            <v>892</v>
          </cell>
        </row>
        <row r="5">
          <cell r="CD5">
            <v>200</v>
          </cell>
          <cell r="CP5">
            <v>317</v>
          </cell>
        </row>
        <row r="6">
          <cell r="CD6">
            <v>164</v>
          </cell>
          <cell r="CP6">
            <v>260</v>
          </cell>
        </row>
        <row r="7">
          <cell r="CD7">
            <v>424</v>
          </cell>
          <cell r="CP7">
            <v>515</v>
          </cell>
        </row>
        <row r="8">
          <cell r="CD8">
            <v>297</v>
          </cell>
          <cell r="CP8">
            <v>506</v>
          </cell>
        </row>
        <row r="9">
          <cell r="CD9">
            <v>169</v>
          </cell>
          <cell r="CP9">
            <v>272</v>
          </cell>
        </row>
        <row r="10">
          <cell r="CD10">
            <v>0</v>
          </cell>
          <cell r="CP10">
            <v>0</v>
          </cell>
        </row>
        <row r="11">
          <cell r="CD11">
            <v>1410</v>
          </cell>
          <cell r="CP11">
            <v>1679</v>
          </cell>
        </row>
        <row r="12">
          <cell r="CD12">
            <v>7762</v>
          </cell>
          <cell r="CP12">
            <v>9877</v>
          </cell>
        </row>
        <row r="13">
          <cell r="CD13">
            <v>6563</v>
          </cell>
          <cell r="CP13">
            <v>6614</v>
          </cell>
        </row>
        <row r="14">
          <cell r="CD14">
            <v>273</v>
          </cell>
          <cell r="CP14">
            <v>171</v>
          </cell>
        </row>
        <row r="15">
          <cell r="BA15"/>
          <cell r="CP15">
            <v>219</v>
          </cell>
        </row>
        <row r="16">
          <cell r="CD16"/>
          <cell r="CP16"/>
        </row>
        <row r="18">
          <cell r="CD18">
            <v>23</v>
          </cell>
          <cell r="CP18">
            <v>14</v>
          </cell>
        </row>
        <row r="21">
          <cell r="CD21">
            <v>1104</v>
          </cell>
          <cell r="CP21">
            <v>159</v>
          </cell>
        </row>
        <row r="22">
          <cell r="CD22">
            <v>39</v>
          </cell>
          <cell r="CP22">
            <v>61</v>
          </cell>
        </row>
        <row r="23">
          <cell r="CD23">
            <v>9</v>
          </cell>
          <cell r="CP23">
            <v>11</v>
          </cell>
        </row>
        <row r="24">
          <cell r="CD24">
            <v>75</v>
          </cell>
          <cell r="CP24">
            <v>41</v>
          </cell>
        </row>
        <row r="25">
          <cell r="CD25">
            <v>242</v>
          </cell>
          <cell r="CP25">
            <v>109</v>
          </cell>
        </row>
        <row r="26">
          <cell r="CD26">
            <v>10</v>
          </cell>
          <cell r="CP26">
            <v>1</v>
          </cell>
        </row>
        <row r="27">
          <cell r="CD27">
            <v>983</v>
          </cell>
          <cell r="CP27">
            <v>1183</v>
          </cell>
        </row>
        <row r="28">
          <cell r="CD28">
            <v>71</v>
          </cell>
          <cell r="CP28">
            <v>81</v>
          </cell>
        </row>
        <row r="29">
          <cell r="CD29">
            <v>55</v>
          </cell>
          <cell r="CP29">
            <v>30</v>
          </cell>
        </row>
        <row r="30">
          <cell r="CD30">
            <v>5</v>
          </cell>
          <cell r="CP30">
            <v>0</v>
          </cell>
        </row>
        <row r="31">
          <cell r="CD31">
            <v>83</v>
          </cell>
          <cell r="CP31">
            <v>104</v>
          </cell>
        </row>
        <row r="32">
          <cell r="CD32">
            <v>376</v>
          </cell>
          <cell r="CP32">
            <v>351</v>
          </cell>
        </row>
        <row r="33">
          <cell r="CD33">
            <v>1436</v>
          </cell>
          <cell r="CP33">
            <v>1167</v>
          </cell>
        </row>
        <row r="34">
          <cell r="CD34">
            <v>137</v>
          </cell>
          <cell r="CP34">
            <v>43</v>
          </cell>
        </row>
        <row r="35">
          <cell r="CD35">
            <v>24</v>
          </cell>
          <cell r="CP35">
            <v>45</v>
          </cell>
        </row>
        <row r="36">
          <cell r="CD36">
            <v>102</v>
          </cell>
          <cell r="CP36">
            <v>55</v>
          </cell>
        </row>
        <row r="42">
          <cell r="CD42">
            <v>5794</v>
          </cell>
          <cell r="CP42">
            <v>6440</v>
          </cell>
        </row>
        <row r="43">
          <cell r="CD43">
            <v>348</v>
          </cell>
          <cell r="CP43">
            <v>338</v>
          </cell>
        </row>
        <row r="44">
          <cell r="CD44">
            <v>194</v>
          </cell>
          <cell r="CP44">
            <v>214</v>
          </cell>
        </row>
        <row r="45">
          <cell r="CD45">
            <v>267</v>
          </cell>
          <cell r="CP45">
            <v>472</v>
          </cell>
        </row>
        <row r="46">
          <cell r="CD46">
            <v>17</v>
          </cell>
          <cell r="CP46">
            <v>97</v>
          </cell>
        </row>
        <row r="47">
          <cell r="CD47">
            <v>154</v>
          </cell>
          <cell r="CP47">
            <v>350</v>
          </cell>
        </row>
        <row r="48">
          <cell r="CD48">
            <v>99</v>
          </cell>
          <cell r="CP48">
            <v>194</v>
          </cell>
        </row>
        <row r="49">
          <cell r="CD49">
            <v>2</v>
          </cell>
          <cell r="CP49"/>
        </row>
        <row r="51">
          <cell r="CD51">
            <v>6286</v>
          </cell>
          <cell r="CP51">
            <v>9465</v>
          </cell>
        </row>
        <row r="52">
          <cell r="CD52">
            <v>75</v>
          </cell>
          <cell r="CP52">
            <v>103</v>
          </cell>
        </row>
        <row r="53">
          <cell r="CD53">
            <v>367</v>
          </cell>
          <cell r="CP53">
            <v>438</v>
          </cell>
        </row>
        <row r="54">
          <cell r="CD54">
            <v>239</v>
          </cell>
          <cell r="CP54">
            <v>349</v>
          </cell>
        </row>
        <row r="55">
          <cell r="CD55">
            <v>136</v>
          </cell>
          <cell r="CP55">
            <v>108</v>
          </cell>
        </row>
        <row r="56">
          <cell r="CD56">
            <v>101</v>
          </cell>
          <cell r="CP56">
            <v>109</v>
          </cell>
        </row>
        <row r="57">
          <cell r="CD57">
            <v>131</v>
          </cell>
          <cell r="CP57">
            <v>1740</v>
          </cell>
        </row>
        <row r="58">
          <cell r="CD58">
            <v>0</v>
          </cell>
          <cell r="CP58"/>
        </row>
        <row r="59">
          <cell r="CD59">
            <v>9918</v>
          </cell>
          <cell r="CP59">
            <v>10445</v>
          </cell>
        </row>
        <row r="62">
          <cell r="CD62">
            <v>31</v>
          </cell>
          <cell r="CP62">
            <v>13</v>
          </cell>
        </row>
        <row r="63">
          <cell r="CD63">
            <v>50</v>
          </cell>
          <cell r="CP63">
            <v>42</v>
          </cell>
        </row>
        <row r="64">
          <cell r="CD64"/>
          <cell r="CP64"/>
        </row>
        <row r="65">
          <cell r="CD65">
            <v>1</v>
          </cell>
          <cell r="CP65">
            <v>2</v>
          </cell>
        </row>
        <row r="66">
          <cell r="CD66">
            <v>16</v>
          </cell>
          <cell r="CP66">
            <v>10</v>
          </cell>
        </row>
        <row r="67">
          <cell r="CD67">
            <v>40</v>
          </cell>
          <cell r="CP67">
            <v>31</v>
          </cell>
        </row>
        <row r="68">
          <cell r="CD68"/>
          <cell r="CP68"/>
        </row>
        <row r="69">
          <cell r="CD69">
            <v>5</v>
          </cell>
          <cell r="CP69">
            <v>4</v>
          </cell>
        </row>
        <row r="72">
          <cell r="CD72">
            <v>327</v>
          </cell>
          <cell r="CP72">
            <v>726</v>
          </cell>
        </row>
        <row r="73">
          <cell r="CD73">
            <v>660</v>
          </cell>
          <cell r="CP73">
            <v>675</v>
          </cell>
        </row>
        <row r="74">
          <cell r="CD74"/>
          <cell r="CP74"/>
        </row>
        <row r="75">
          <cell r="CD75">
            <v>26</v>
          </cell>
          <cell r="CP75">
            <v>16</v>
          </cell>
        </row>
        <row r="76">
          <cell r="CD76"/>
          <cell r="CP76"/>
        </row>
        <row r="77">
          <cell r="CD77" t="str">
            <v>unavailable</v>
          </cell>
          <cell r="CP77">
            <v>82574</v>
          </cell>
        </row>
        <row r="78">
          <cell r="CD78">
            <v>3</v>
          </cell>
          <cell r="CP78">
            <v>5</v>
          </cell>
        </row>
        <row r="79">
          <cell r="CD79">
            <v>2</v>
          </cell>
          <cell r="CP79">
            <v>2</v>
          </cell>
        </row>
        <row r="80">
          <cell r="CD80">
            <v>18</v>
          </cell>
          <cell r="CP80">
            <v>7</v>
          </cell>
        </row>
        <row r="81">
          <cell r="CD81">
            <v>0</v>
          </cell>
          <cell r="CP81"/>
        </row>
        <row r="82">
          <cell r="CD82">
            <v>96</v>
          </cell>
          <cell r="CP82">
            <v>8</v>
          </cell>
        </row>
        <row r="83">
          <cell r="CD83">
            <v>14</v>
          </cell>
          <cell r="CP83">
            <v>21</v>
          </cell>
        </row>
        <row r="84">
          <cell r="CD84"/>
          <cell r="CP84"/>
        </row>
        <row r="88">
          <cell r="CD88">
            <v>12997</v>
          </cell>
          <cell r="CP88">
            <v>32869</v>
          </cell>
        </row>
        <row r="89">
          <cell r="CD89">
            <v>4314</v>
          </cell>
          <cell r="CP89">
            <v>37949</v>
          </cell>
        </row>
        <row r="90">
          <cell r="CD90">
            <v>2</v>
          </cell>
          <cell r="CP90">
            <v>7</v>
          </cell>
        </row>
        <row r="91">
          <cell r="CD91">
            <v>36299</v>
          </cell>
          <cell r="CP91">
            <v>39727</v>
          </cell>
        </row>
        <row r="92">
          <cell r="CD92">
            <v>180</v>
          </cell>
          <cell r="CP92">
            <v>606</v>
          </cell>
        </row>
        <row r="93">
          <cell r="CD93">
            <v>466</v>
          </cell>
          <cell r="CP93">
            <v>192</v>
          </cell>
        </row>
        <row r="96">
          <cell r="CD96">
            <v>27</v>
          </cell>
          <cell r="CP96"/>
        </row>
        <row r="97">
          <cell r="CD97"/>
          <cell r="CP97"/>
        </row>
        <row r="98">
          <cell r="CD98">
            <v>3282</v>
          </cell>
          <cell r="CP98">
            <v>3729</v>
          </cell>
        </row>
        <row r="99">
          <cell r="CD99">
            <v>1391</v>
          </cell>
          <cell r="CP99">
            <v>1396</v>
          </cell>
        </row>
        <row r="100">
          <cell r="CD100">
            <v>1438</v>
          </cell>
          <cell r="CP100">
            <v>1495</v>
          </cell>
        </row>
        <row r="101">
          <cell r="CD101">
            <v>956</v>
          </cell>
          <cell r="CP101">
            <v>929</v>
          </cell>
        </row>
        <row r="102">
          <cell r="CD102">
            <v>517</v>
          </cell>
          <cell r="CP102">
            <v>924</v>
          </cell>
        </row>
        <row r="103">
          <cell r="CD103">
            <v>40</v>
          </cell>
          <cell r="CP103">
            <v>33</v>
          </cell>
        </row>
        <row r="104">
          <cell r="CD104">
            <v>3</v>
          </cell>
          <cell r="CP104">
            <v>13</v>
          </cell>
        </row>
        <row r="105">
          <cell r="CD105">
            <v>18</v>
          </cell>
          <cell r="CP105">
            <v>12</v>
          </cell>
        </row>
        <row r="106">
          <cell r="CD106">
            <v>7</v>
          </cell>
          <cell r="CP106">
            <v>1</v>
          </cell>
        </row>
        <row r="107">
          <cell r="CD107">
            <v>33</v>
          </cell>
          <cell r="CP107">
            <v>20</v>
          </cell>
        </row>
        <row r="108">
          <cell r="CD108">
            <v>19</v>
          </cell>
          <cell r="CP108">
            <v>30</v>
          </cell>
        </row>
        <row r="109">
          <cell r="CD109">
            <v>63</v>
          </cell>
          <cell r="CP109">
            <v>80</v>
          </cell>
        </row>
        <row r="110">
          <cell r="CD110"/>
          <cell r="CP110"/>
        </row>
        <row r="111">
          <cell r="CD111"/>
          <cell r="CP111"/>
        </row>
        <row r="115">
          <cell r="CD115">
            <v>10</v>
          </cell>
          <cell r="CP115">
            <v>9</v>
          </cell>
        </row>
        <row r="116">
          <cell r="CD116">
            <v>54</v>
          </cell>
          <cell r="CP116">
            <v>90</v>
          </cell>
        </row>
        <row r="117">
          <cell r="CD117">
            <v>72</v>
          </cell>
          <cell r="CP117">
            <v>98</v>
          </cell>
        </row>
        <row r="120">
          <cell r="CD120">
            <v>49</v>
          </cell>
          <cell r="CP120">
            <v>26</v>
          </cell>
        </row>
        <row r="121">
          <cell r="CD121">
            <v>49</v>
          </cell>
          <cell r="CP121">
            <v>31</v>
          </cell>
        </row>
        <row r="124">
          <cell r="CD124">
            <v>12781</v>
          </cell>
          <cell r="CP124">
            <v>31823</v>
          </cell>
        </row>
        <row r="125">
          <cell r="CD125">
            <v>129</v>
          </cell>
          <cell r="CP125">
            <v>297</v>
          </cell>
        </row>
        <row r="126">
          <cell r="CD126">
            <v>124</v>
          </cell>
          <cell r="CP126">
            <v>206</v>
          </cell>
        </row>
        <row r="127">
          <cell r="CD127">
            <v>238</v>
          </cell>
          <cell r="CP127">
            <v>196</v>
          </cell>
        </row>
        <row r="128">
          <cell r="CD128">
            <v>16</v>
          </cell>
          <cell r="CP128">
            <v>47</v>
          </cell>
        </row>
        <row r="129">
          <cell r="CD129">
            <v>96</v>
          </cell>
          <cell r="CP129">
            <v>171</v>
          </cell>
        </row>
        <row r="130">
          <cell r="CD130">
            <v>123</v>
          </cell>
          <cell r="CP130">
            <v>164</v>
          </cell>
        </row>
        <row r="131">
          <cell r="CD131"/>
          <cell r="CP131"/>
        </row>
        <row r="136">
          <cell r="CD136">
            <v>8</v>
          </cell>
          <cell r="CP136">
            <v>8</v>
          </cell>
        </row>
        <row r="137">
          <cell r="CD137">
            <v>59</v>
          </cell>
          <cell r="CP137">
            <v>149</v>
          </cell>
        </row>
        <row r="138">
          <cell r="CD138">
            <v>8</v>
          </cell>
          <cell r="CP138">
            <v>12</v>
          </cell>
        </row>
        <row r="139">
          <cell r="CD139">
            <v>222</v>
          </cell>
          <cell r="CP139">
            <v>392</v>
          </cell>
        </row>
        <row r="140">
          <cell r="CD140">
            <v>3</v>
          </cell>
          <cell r="CP140">
            <v>7</v>
          </cell>
        </row>
        <row r="141">
          <cell r="CD141">
            <v>65</v>
          </cell>
          <cell r="CP141">
            <v>112</v>
          </cell>
        </row>
        <row r="142">
          <cell r="CD142"/>
          <cell r="CP142"/>
        </row>
        <row r="143">
          <cell r="CD143"/>
          <cell r="CP143"/>
        </row>
        <row r="144">
          <cell r="CD144"/>
          <cell r="CP144"/>
        </row>
        <row r="145">
          <cell r="CD145">
            <v>1</v>
          </cell>
          <cell r="CP145">
            <v>6</v>
          </cell>
        </row>
        <row r="146">
          <cell r="CD146">
            <v>17</v>
          </cell>
          <cell r="CP146">
            <v>269</v>
          </cell>
        </row>
        <row r="147">
          <cell r="CD147">
            <v>6</v>
          </cell>
          <cell r="CP147">
            <v>7</v>
          </cell>
        </row>
        <row r="148">
          <cell r="CD148">
            <v>25</v>
          </cell>
          <cell r="CP148">
            <v>38</v>
          </cell>
        </row>
        <row r="150">
          <cell r="CD150">
            <v>4</v>
          </cell>
          <cell r="CP150">
            <v>12</v>
          </cell>
        </row>
        <row r="151">
          <cell r="CD151">
            <v>0</v>
          </cell>
          <cell r="CP151">
            <v>7</v>
          </cell>
        </row>
        <row r="153">
          <cell r="CD153"/>
          <cell r="CP153">
            <v>3</v>
          </cell>
        </row>
        <row r="154">
          <cell r="CD154"/>
          <cell r="CP154">
            <v>31</v>
          </cell>
        </row>
        <row r="156">
          <cell r="CD156"/>
          <cell r="CP156"/>
        </row>
        <row r="157">
          <cell r="CD157"/>
          <cell r="CP157"/>
        </row>
        <row r="159">
          <cell r="CD159"/>
          <cell r="CP159"/>
        </row>
        <row r="160">
          <cell r="CD160"/>
          <cell r="CP160"/>
        </row>
        <row r="162">
          <cell r="CD162"/>
          <cell r="CP162"/>
        </row>
        <row r="163">
          <cell r="CD163"/>
          <cell r="CP163"/>
        </row>
        <row r="165">
          <cell r="CD165">
            <v>1</v>
          </cell>
          <cell r="CP165">
            <v>2</v>
          </cell>
        </row>
        <row r="166">
          <cell r="CD166">
            <v>11</v>
          </cell>
          <cell r="CP166">
            <v>12</v>
          </cell>
        </row>
        <row r="168">
          <cell r="CD168">
            <v>19</v>
          </cell>
          <cell r="CP168">
            <v>19</v>
          </cell>
        </row>
        <row r="169">
          <cell r="CD169"/>
          <cell r="CP169"/>
        </row>
        <row r="170">
          <cell r="CD170">
            <v>7</v>
          </cell>
          <cell r="CP170">
            <v>9</v>
          </cell>
        </row>
        <row r="171">
          <cell r="CD171"/>
          <cell r="CP171"/>
        </row>
        <row r="172">
          <cell r="CD172"/>
          <cell r="CP172"/>
        </row>
        <row r="173">
          <cell r="CD173"/>
          <cell r="CP173">
            <v>5</v>
          </cell>
        </row>
        <row r="174">
          <cell r="CD174">
            <v>4</v>
          </cell>
          <cell r="CP174">
            <v>8</v>
          </cell>
        </row>
        <row r="175">
          <cell r="CD175"/>
          <cell r="CP175"/>
        </row>
        <row r="177">
          <cell r="CD177"/>
          <cell r="CP177"/>
        </row>
        <row r="178">
          <cell r="CD178"/>
          <cell r="CP178"/>
        </row>
        <row r="179">
          <cell r="CD179">
            <v>4</v>
          </cell>
          <cell r="CP179"/>
        </row>
        <row r="180">
          <cell r="CD180">
            <v>422</v>
          </cell>
          <cell r="CP180">
            <v>445</v>
          </cell>
        </row>
        <row r="181">
          <cell r="CD181">
            <v>18</v>
          </cell>
          <cell r="CP181">
            <v>33</v>
          </cell>
        </row>
        <row r="182">
          <cell r="CD182">
            <v>414</v>
          </cell>
          <cell r="CP182">
            <v>593</v>
          </cell>
        </row>
        <row r="183">
          <cell r="CD183">
            <v>6</v>
          </cell>
          <cell r="CP183">
            <v>7</v>
          </cell>
        </row>
        <row r="184">
          <cell r="CD184">
            <v>8</v>
          </cell>
          <cell r="CP184">
            <v>9</v>
          </cell>
        </row>
        <row r="185">
          <cell r="CD185">
            <v>4</v>
          </cell>
          <cell r="CP185"/>
        </row>
        <row r="186">
          <cell r="CP186"/>
        </row>
        <row r="187">
          <cell r="CD187">
            <v>81</v>
          </cell>
          <cell r="CP187"/>
        </row>
        <row r="198">
          <cell r="CD198"/>
          <cell r="CP198">
            <v>21</v>
          </cell>
        </row>
        <row r="199">
          <cell r="CD199">
            <v>9</v>
          </cell>
          <cell r="CP199"/>
        </row>
        <row r="200">
          <cell r="CD200">
            <v>219</v>
          </cell>
          <cell r="CP200">
            <v>275</v>
          </cell>
        </row>
        <row r="203">
          <cell r="CD203">
            <v>65</v>
          </cell>
          <cell r="CP203"/>
        </row>
        <row r="204">
          <cell r="CD204">
            <v>158</v>
          </cell>
          <cell r="CP204"/>
        </row>
        <row r="207">
          <cell r="CD207">
            <v>1256</v>
          </cell>
          <cell r="CP207">
            <v>7698</v>
          </cell>
        </row>
        <row r="208">
          <cell r="CD208">
            <v>195</v>
          </cell>
          <cell r="CP208">
            <v>123</v>
          </cell>
        </row>
        <row r="209">
          <cell r="CD209">
            <v>886</v>
          </cell>
          <cell r="CP209">
            <v>1069</v>
          </cell>
        </row>
        <row r="210">
          <cell r="CD210">
            <v>344</v>
          </cell>
          <cell r="CP210">
            <v>201</v>
          </cell>
        </row>
        <row r="211">
          <cell r="CD211"/>
          <cell r="CP211"/>
        </row>
        <row r="212">
          <cell r="CD212">
            <v>88</v>
          </cell>
          <cell r="CP212">
            <v>103</v>
          </cell>
        </row>
        <row r="213">
          <cell r="CD213">
            <v>247</v>
          </cell>
          <cell r="CP213">
            <v>258</v>
          </cell>
        </row>
        <row r="214">
          <cell r="CP214"/>
        </row>
        <row r="215">
          <cell r="CD215">
            <v>763</v>
          </cell>
          <cell r="CP215">
            <v>1009</v>
          </cell>
        </row>
        <row r="218">
          <cell r="CD218">
            <v>486</v>
          </cell>
          <cell r="CP218">
            <v>506</v>
          </cell>
        </row>
        <row r="219">
          <cell r="CD219">
            <v>1</v>
          </cell>
          <cell r="CP219">
            <v>0</v>
          </cell>
        </row>
        <row r="220">
          <cell r="CD220">
            <v>2</v>
          </cell>
          <cell r="CP220">
            <v>2</v>
          </cell>
        </row>
        <row r="221">
          <cell r="CD221">
            <v>0</v>
          </cell>
          <cell r="CP221">
            <v>0</v>
          </cell>
        </row>
        <row r="222">
          <cell r="CD222">
            <v>3</v>
          </cell>
          <cell r="CP222">
            <v>0</v>
          </cell>
        </row>
        <row r="223">
          <cell r="CD223">
            <v>2</v>
          </cell>
          <cell r="CP223">
            <v>3</v>
          </cell>
        </row>
        <row r="224">
          <cell r="CD224">
            <v>0</v>
          </cell>
          <cell r="CP224">
            <v>1</v>
          </cell>
        </row>
        <row r="225">
          <cell r="CD225">
            <v>0</v>
          </cell>
          <cell r="CP225">
            <v>0</v>
          </cell>
        </row>
        <row r="227">
          <cell r="CD227">
            <v>48536</v>
          </cell>
          <cell r="CP227">
            <v>52321</v>
          </cell>
        </row>
        <row r="231">
          <cell r="CD231">
            <v>888.67</v>
          </cell>
          <cell r="CP231">
            <v>1255.2</v>
          </cell>
        </row>
        <row r="232">
          <cell r="CD232">
            <v>331.76</v>
          </cell>
          <cell r="CP232">
            <v>596.74</v>
          </cell>
        </row>
        <row r="233">
          <cell r="CD233">
            <v>33</v>
          </cell>
          <cell r="CP233">
            <v>57</v>
          </cell>
        </row>
        <row r="234">
          <cell r="CD234"/>
          <cell r="CP234"/>
        </row>
        <row r="235">
          <cell r="CD235"/>
          <cell r="CP235"/>
        </row>
        <row r="236">
          <cell r="CD236"/>
          <cell r="CP236"/>
        </row>
        <row r="237">
          <cell r="CD237"/>
          <cell r="CP237"/>
        </row>
        <row r="238">
          <cell r="CD238"/>
          <cell r="CP238"/>
        </row>
        <row r="239">
          <cell r="CD239">
            <v>1505</v>
          </cell>
          <cell r="CP239">
            <v>3475</v>
          </cell>
        </row>
        <row r="240">
          <cell r="CD240"/>
          <cell r="CP240"/>
        </row>
        <row r="241">
          <cell r="CD241"/>
          <cell r="CP241">
            <v>10</v>
          </cell>
        </row>
        <row r="244">
          <cell r="CD244">
            <v>2083.65</v>
          </cell>
          <cell r="CP244">
            <v>2453.42</v>
          </cell>
        </row>
        <row r="245">
          <cell r="CD245"/>
          <cell r="CP245"/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36"/>
  <sheetViews>
    <sheetView tabSelected="1" view="pageLayout" zoomScaleNormal="100" zoomScaleSheetLayoutView="100" workbookViewId="0">
      <selection activeCell="I5" sqref="I5:I16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6" width="12.42578125" style="98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9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9" x14ac:dyDescent="0.25">
      <c r="A5" s="2" t="s">
        <v>12</v>
      </c>
      <c r="B5" s="4"/>
      <c r="C5" s="11"/>
      <c r="D5" s="11"/>
      <c r="E5" s="11"/>
      <c r="F5" s="7"/>
      <c r="G5" s="12"/>
      <c r="I5" s="13"/>
    </row>
    <row r="6" spans="1:9" x14ac:dyDescent="0.25">
      <c r="A6" s="14" t="s">
        <v>13</v>
      </c>
      <c r="B6" s="15"/>
      <c r="C6" s="16"/>
      <c r="D6" s="17">
        <f>[1]Monthly!CP3</f>
        <v>36546</v>
      </c>
      <c r="E6" s="17">
        <f>[1]Fiscal!I3</f>
        <v>293223</v>
      </c>
      <c r="F6" s="18">
        <f>[1]Monthly!CD3</f>
        <v>36404</v>
      </c>
      <c r="G6" s="19">
        <f t="shared" ref="G6:G20" si="0">(+D6-F6)/F6</f>
        <v>3.9006702560158224E-3</v>
      </c>
    </row>
    <row r="7" spans="1:9" x14ac:dyDescent="0.25">
      <c r="A7" s="14" t="s">
        <v>14</v>
      </c>
      <c r="B7" s="15"/>
      <c r="C7" s="16"/>
      <c r="D7" s="17">
        <f>[1]Monthly!CP4</f>
        <v>892</v>
      </c>
      <c r="E7" s="17">
        <f>[1]Fiscal!I4</f>
        <v>5427</v>
      </c>
      <c r="F7" s="18">
        <f>[1]Monthly!CD4</f>
        <v>341</v>
      </c>
      <c r="G7" s="19">
        <f t="shared" si="0"/>
        <v>1.6158357771260996</v>
      </c>
    </row>
    <row r="8" spans="1:9" x14ac:dyDescent="0.25">
      <c r="A8" s="14" t="s">
        <v>15</v>
      </c>
      <c r="B8" s="15"/>
      <c r="C8" s="16"/>
      <c r="D8" s="17">
        <f>[1]Monthly!CP5</f>
        <v>317</v>
      </c>
      <c r="E8" s="17">
        <f>[1]Fiscal!I5</f>
        <v>1590</v>
      </c>
      <c r="F8" s="18">
        <f>[1]Monthly!CD5</f>
        <v>200</v>
      </c>
      <c r="G8" s="19">
        <f t="shared" si="0"/>
        <v>0.58499999999999996</v>
      </c>
    </row>
    <row r="9" spans="1:9" x14ac:dyDescent="0.25">
      <c r="A9" s="14" t="s">
        <v>16</v>
      </c>
      <c r="B9" s="15"/>
      <c r="C9" s="16"/>
      <c r="D9" s="17">
        <f>[1]Monthly!CP6</f>
        <v>260</v>
      </c>
      <c r="E9" s="17">
        <f>[1]Fiscal!I6</f>
        <v>1638</v>
      </c>
      <c r="F9" s="18">
        <f>[1]Monthly!CD6</f>
        <v>164</v>
      </c>
      <c r="G9" s="19">
        <f t="shared" si="0"/>
        <v>0.58536585365853655</v>
      </c>
    </row>
    <row r="10" spans="1:9" x14ac:dyDescent="0.25">
      <c r="A10" s="14" t="s">
        <v>17</v>
      </c>
      <c r="B10" s="15"/>
      <c r="C10" s="16"/>
      <c r="D10" s="17">
        <f>[1]Monthly!CP7</f>
        <v>515</v>
      </c>
      <c r="E10" s="17">
        <f>[1]Fiscal!I7</f>
        <v>3875</v>
      </c>
      <c r="F10" s="18">
        <f>[1]Monthly!CD7</f>
        <v>424</v>
      </c>
      <c r="G10" s="19">
        <f t="shared" si="0"/>
        <v>0.21462264150943397</v>
      </c>
    </row>
    <row r="11" spans="1:9" x14ac:dyDescent="0.25">
      <c r="A11" s="14" t="s">
        <v>18</v>
      </c>
      <c r="B11" s="15"/>
      <c r="C11" s="16"/>
      <c r="D11" s="17">
        <f>[1]Monthly!CP8</f>
        <v>506</v>
      </c>
      <c r="E11" s="17">
        <f>[1]Fiscal!I8</f>
        <v>3870</v>
      </c>
      <c r="F11" s="18">
        <f>[1]Monthly!CD8</f>
        <v>297</v>
      </c>
      <c r="G11" s="19">
        <f t="shared" si="0"/>
        <v>0.70370370370370372</v>
      </c>
    </row>
    <row r="12" spans="1:9" x14ac:dyDescent="0.25">
      <c r="A12" s="14" t="s">
        <v>19</v>
      </c>
      <c r="B12" s="15"/>
      <c r="C12" s="16"/>
      <c r="D12" s="17">
        <f>[1]Monthly!CP9</f>
        <v>272</v>
      </c>
      <c r="E12" s="17">
        <f>[1]Fiscal!I9</f>
        <v>2102</v>
      </c>
      <c r="F12" s="18">
        <f>[1]Monthly!CD9</f>
        <v>169</v>
      </c>
      <c r="G12" s="19">
        <f t="shared" si="0"/>
        <v>0.60946745562130178</v>
      </c>
      <c r="I12" s="20"/>
    </row>
    <row r="13" spans="1:9" x14ac:dyDescent="0.25">
      <c r="A13" s="14" t="s">
        <v>20</v>
      </c>
      <c r="B13" s="15"/>
      <c r="C13" s="16"/>
      <c r="D13" s="17">
        <f>[1]Monthly!CP10</f>
        <v>0</v>
      </c>
      <c r="E13" s="17">
        <f>[1]Fiscal!I10</f>
        <v>0</v>
      </c>
      <c r="F13" s="18">
        <f>[1]Monthly!CD10</f>
        <v>0</v>
      </c>
      <c r="G13" s="19"/>
      <c r="I13" s="20"/>
    </row>
    <row r="14" spans="1:9" x14ac:dyDescent="0.25">
      <c r="A14" s="14" t="s">
        <v>21</v>
      </c>
      <c r="B14" s="15"/>
      <c r="C14" s="16"/>
      <c r="D14" s="17">
        <f>[1]Monthly!CP11</f>
        <v>1679</v>
      </c>
      <c r="E14" s="17">
        <f>[1]Fiscal!I11</f>
        <v>12018</v>
      </c>
      <c r="F14" s="18">
        <f>[1]Monthly!CD11</f>
        <v>1410</v>
      </c>
      <c r="G14" s="19">
        <f t="shared" si="0"/>
        <v>0.19078014184397163</v>
      </c>
    </row>
    <row r="15" spans="1:9" x14ac:dyDescent="0.25">
      <c r="A15" s="14" t="s">
        <v>22</v>
      </c>
      <c r="B15" s="15"/>
      <c r="C15" s="16"/>
      <c r="D15" s="17">
        <f>[1]Monthly!CP12</f>
        <v>9877</v>
      </c>
      <c r="E15" s="17">
        <f>[1]Fiscal!I12</f>
        <v>81201</v>
      </c>
      <c r="F15" s="18">
        <f>[1]Monthly!CD12</f>
        <v>7762</v>
      </c>
      <c r="G15" s="19">
        <f t="shared" si="0"/>
        <v>0.27248131924761659</v>
      </c>
    </row>
    <row r="16" spans="1:9" x14ac:dyDescent="0.25">
      <c r="A16" s="14" t="s">
        <v>23</v>
      </c>
      <c r="B16" s="15"/>
      <c r="C16" s="16"/>
      <c r="D16" s="17">
        <f>[1]Monthly!CP13</f>
        <v>6614</v>
      </c>
      <c r="E16" s="17">
        <f>[1]Fiscal!I13</f>
        <v>53024</v>
      </c>
      <c r="F16" s="18">
        <f>[1]Monthly!CD13</f>
        <v>6563</v>
      </c>
      <c r="G16" s="19">
        <f t="shared" si="0"/>
        <v>7.7708365076946517E-3</v>
      </c>
    </row>
    <row r="17" spans="1:7" x14ac:dyDescent="0.25">
      <c r="A17" s="14" t="s">
        <v>24</v>
      </c>
      <c r="B17" s="15"/>
      <c r="C17" s="16"/>
      <c r="D17" s="17">
        <f>[1]Monthly!CP14</f>
        <v>171</v>
      </c>
      <c r="E17" s="17">
        <f>[1]Fiscal!I14</f>
        <v>1775</v>
      </c>
      <c r="F17" s="18">
        <f>[1]Monthly!CD14</f>
        <v>273</v>
      </c>
      <c r="G17" s="19">
        <f t="shared" si="0"/>
        <v>-0.37362637362637363</v>
      </c>
    </row>
    <row r="18" spans="1:7" x14ac:dyDescent="0.25">
      <c r="A18" s="14" t="s">
        <v>25</v>
      </c>
      <c r="B18" s="15"/>
      <c r="C18" s="16"/>
      <c r="D18" s="17">
        <f>[1]Monthly!CP15</f>
        <v>219</v>
      </c>
      <c r="E18" s="17">
        <f>[1]Fiscal!I15</f>
        <v>1929</v>
      </c>
      <c r="F18" s="17">
        <f>[1]Monthly!BA15</f>
        <v>0</v>
      </c>
      <c r="G18" s="19"/>
    </row>
    <row r="19" spans="1:7" x14ac:dyDescent="0.25">
      <c r="A19" s="14" t="s">
        <v>26</v>
      </c>
      <c r="B19" s="15"/>
      <c r="C19" s="16"/>
      <c r="D19" s="17">
        <f>[1]Monthly!CP16</f>
        <v>0</v>
      </c>
      <c r="E19" s="17">
        <f>[1]Fiscal!I16</f>
        <v>0</v>
      </c>
      <c r="F19" s="18">
        <f>[1]Monthly!CD16</f>
        <v>0</v>
      </c>
      <c r="G19" s="19"/>
    </row>
    <row r="20" spans="1:7" x14ac:dyDescent="0.25">
      <c r="A20" s="21"/>
      <c r="B20" s="22"/>
      <c r="C20" s="23" t="s">
        <v>27</v>
      </c>
      <c r="D20" s="24">
        <f>SUM(D6:D19)</f>
        <v>57868</v>
      </c>
      <c r="E20" s="24">
        <f>SUM(E6:E19)</f>
        <v>461672</v>
      </c>
      <c r="F20" s="25">
        <f>SUM(F6:F19)</f>
        <v>54007</v>
      </c>
      <c r="G20" s="19">
        <f t="shared" si="0"/>
        <v>7.1490732682800373E-2</v>
      </c>
    </row>
    <row r="21" spans="1:7" x14ac:dyDescent="0.25">
      <c r="A21" s="26" t="s">
        <v>28</v>
      </c>
      <c r="B21" s="27"/>
      <c r="C21" s="28"/>
      <c r="D21" s="29">
        <f>[1]Monthly!CP18</f>
        <v>14</v>
      </c>
      <c r="E21" s="30">
        <f>[1]Fiscal!I18</f>
        <v>119</v>
      </c>
      <c r="F21" s="31">
        <f>[1]Monthly!CD18</f>
        <v>23</v>
      </c>
      <c r="G21" s="19">
        <f>(D21-F21)/F21</f>
        <v>-0.39130434782608697</v>
      </c>
    </row>
    <row r="22" spans="1:7" x14ac:dyDescent="0.25">
      <c r="A22" s="4"/>
      <c r="B22" s="4"/>
      <c r="C22" s="11"/>
      <c r="D22" s="32"/>
      <c r="E22" s="32"/>
      <c r="F22" s="33"/>
      <c r="G22" s="12"/>
    </row>
    <row r="23" spans="1:7" x14ac:dyDescent="0.25">
      <c r="A23" s="2" t="s">
        <v>29</v>
      </c>
      <c r="B23" s="4"/>
      <c r="C23" s="11"/>
      <c r="D23" s="9"/>
      <c r="E23" s="8"/>
      <c r="F23" s="8"/>
      <c r="G23" s="8"/>
    </row>
    <row r="24" spans="1:7" x14ac:dyDescent="0.25">
      <c r="A24" s="14" t="s">
        <v>30</v>
      </c>
      <c r="B24" s="34"/>
      <c r="C24" s="16"/>
      <c r="D24" s="17">
        <f>[1]Monthly!CP21</f>
        <v>159</v>
      </c>
      <c r="E24" s="17">
        <f>[1]Fiscal!I21</f>
        <v>9457</v>
      </c>
      <c r="F24" s="17">
        <f>[1]Monthly!CD21</f>
        <v>1104</v>
      </c>
      <c r="G24" s="19">
        <f t="shared" ref="G24:G41" si="1">(+D24-F24)/F24</f>
        <v>-0.85597826086956519</v>
      </c>
    </row>
    <row r="25" spans="1:7" x14ac:dyDescent="0.25">
      <c r="A25" s="14" t="s">
        <v>31</v>
      </c>
      <c r="B25" s="15"/>
      <c r="C25" s="16"/>
      <c r="D25" s="17">
        <f>[1]Monthly!CP22</f>
        <v>61</v>
      </c>
      <c r="E25" s="17">
        <f>[1]Fiscal!I22</f>
        <v>478</v>
      </c>
      <c r="F25" s="17">
        <f>[1]Monthly!CD22</f>
        <v>39</v>
      </c>
      <c r="G25" s="19">
        <f t="shared" si="1"/>
        <v>0.5641025641025641</v>
      </c>
    </row>
    <row r="26" spans="1:7" x14ac:dyDescent="0.25">
      <c r="A26" s="21" t="s">
        <v>32</v>
      </c>
      <c r="B26" s="35"/>
      <c r="C26" s="36"/>
      <c r="D26" s="17">
        <f>[1]Monthly!CP23</f>
        <v>11</v>
      </c>
      <c r="E26" s="17">
        <f>[1]Fiscal!I23</f>
        <v>81</v>
      </c>
      <c r="F26" s="17">
        <f>[1]Monthly!CD23</f>
        <v>9</v>
      </c>
      <c r="G26" s="19">
        <f t="shared" si="1"/>
        <v>0.22222222222222221</v>
      </c>
    </row>
    <row r="27" spans="1:7" x14ac:dyDescent="0.25">
      <c r="A27" s="14" t="s">
        <v>33</v>
      </c>
      <c r="B27" s="15"/>
      <c r="C27" s="16"/>
      <c r="D27" s="17">
        <f>[1]Monthly!CP24</f>
        <v>41</v>
      </c>
      <c r="E27" s="17">
        <f>[1]Fiscal!I24</f>
        <v>375</v>
      </c>
      <c r="F27" s="17">
        <f>[1]Monthly!CD24</f>
        <v>75</v>
      </c>
      <c r="G27" s="19">
        <f t="shared" si="1"/>
        <v>-0.45333333333333331</v>
      </c>
    </row>
    <row r="28" spans="1:7" x14ac:dyDescent="0.25">
      <c r="A28" s="14" t="s">
        <v>34</v>
      </c>
      <c r="B28" s="15"/>
      <c r="C28" s="16"/>
      <c r="D28" s="17">
        <f>[1]Monthly!CP25</f>
        <v>109</v>
      </c>
      <c r="E28" s="17">
        <f>[1]Fiscal!I25</f>
        <v>983</v>
      </c>
      <c r="F28" s="17">
        <f>[1]Monthly!CD25</f>
        <v>242</v>
      </c>
      <c r="G28" s="19">
        <f t="shared" si="1"/>
        <v>-0.54958677685950408</v>
      </c>
    </row>
    <row r="29" spans="1:7" x14ac:dyDescent="0.25">
      <c r="A29" s="14" t="s">
        <v>35</v>
      </c>
      <c r="B29" s="37"/>
      <c r="C29" s="38"/>
      <c r="D29" s="17">
        <f>[1]Monthly!CP26</f>
        <v>1</v>
      </c>
      <c r="E29" s="17">
        <f>[1]Fiscal!I26</f>
        <v>155</v>
      </c>
      <c r="F29" s="17">
        <f>[1]Monthly!CD26</f>
        <v>10</v>
      </c>
      <c r="G29" s="19">
        <f t="shared" si="1"/>
        <v>-0.9</v>
      </c>
    </row>
    <row r="30" spans="1:7" x14ac:dyDescent="0.25">
      <c r="A30" s="14" t="s">
        <v>36</v>
      </c>
      <c r="B30" s="37"/>
      <c r="C30" s="38"/>
      <c r="D30" s="17">
        <f>[1]Monthly!CP27</f>
        <v>1183</v>
      </c>
      <c r="E30" s="17">
        <f>[1]Fiscal!I27</f>
        <v>7744</v>
      </c>
      <c r="F30" s="17">
        <f>[1]Monthly!CD27</f>
        <v>983</v>
      </c>
      <c r="G30" s="19">
        <f t="shared" si="1"/>
        <v>0.20345879959308241</v>
      </c>
    </row>
    <row r="31" spans="1:7" x14ac:dyDescent="0.25">
      <c r="A31" s="14" t="s">
        <v>37</v>
      </c>
      <c r="B31" s="15"/>
      <c r="C31" s="16"/>
      <c r="D31" s="17">
        <f>[1]Monthly!CP28</f>
        <v>81</v>
      </c>
      <c r="E31" s="17">
        <f>[1]Fiscal!I28</f>
        <v>550</v>
      </c>
      <c r="F31" s="17">
        <f>[1]Monthly!CD28</f>
        <v>71</v>
      </c>
      <c r="G31" s="19">
        <f t="shared" si="1"/>
        <v>0.14084507042253522</v>
      </c>
    </row>
    <row r="32" spans="1:7" x14ac:dyDescent="0.25">
      <c r="A32" s="14" t="s">
        <v>38</v>
      </c>
      <c r="B32" s="15"/>
      <c r="C32" s="16"/>
      <c r="D32" s="17">
        <f>[1]Monthly!CP29</f>
        <v>30</v>
      </c>
      <c r="E32" s="17">
        <f>[1]Fiscal!I29</f>
        <v>186</v>
      </c>
      <c r="F32" s="17">
        <f>[1]Monthly!CD29</f>
        <v>55</v>
      </c>
      <c r="G32" s="19">
        <f t="shared" si="1"/>
        <v>-0.45454545454545453</v>
      </c>
    </row>
    <row r="33" spans="1:7" x14ac:dyDescent="0.25">
      <c r="A33" s="14" t="s">
        <v>39</v>
      </c>
      <c r="B33" s="15"/>
      <c r="C33" s="16"/>
      <c r="D33" s="17">
        <f>[1]Monthly!CP30</f>
        <v>0</v>
      </c>
      <c r="E33" s="17">
        <f>[1]Fiscal!I30</f>
        <v>7</v>
      </c>
      <c r="F33" s="17">
        <f>[1]Monthly!CD30</f>
        <v>5</v>
      </c>
      <c r="G33" s="19">
        <f t="shared" si="1"/>
        <v>-1</v>
      </c>
    </row>
    <row r="34" spans="1:7" x14ac:dyDescent="0.25">
      <c r="A34" s="14" t="s">
        <v>40</v>
      </c>
      <c r="B34" s="15"/>
      <c r="C34" s="16"/>
      <c r="D34" s="17">
        <f>[1]Monthly!CP31</f>
        <v>104</v>
      </c>
      <c r="E34" s="17">
        <f>[1]Fiscal!I31</f>
        <v>561</v>
      </c>
      <c r="F34" s="17">
        <f>[1]Monthly!CD31</f>
        <v>83</v>
      </c>
      <c r="G34" s="19">
        <f t="shared" si="1"/>
        <v>0.25301204819277107</v>
      </c>
    </row>
    <row r="35" spans="1:7" x14ac:dyDescent="0.25">
      <c r="A35" s="21" t="s">
        <v>41</v>
      </c>
      <c r="B35" s="35"/>
      <c r="C35" s="36"/>
      <c r="D35" s="17">
        <f>[1]Monthly!CP32</f>
        <v>351</v>
      </c>
      <c r="E35" s="17">
        <f>[1]Fiscal!I32</f>
        <v>3321</v>
      </c>
      <c r="F35" s="17">
        <f>[1]Monthly!CD32</f>
        <v>376</v>
      </c>
      <c r="G35" s="19">
        <f t="shared" si="1"/>
        <v>-6.6489361702127658E-2</v>
      </c>
    </row>
    <row r="36" spans="1:7" x14ac:dyDescent="0.25">
      <c r="A36" s="14" t="s">
        <v>42</v>
      </c>
      <c r="B36" s="15"/>
      <c r="C36" s="16"/>
      <c r="D36" s="17">
        <f>[1]Monthly!CP33</f>
        <v>1167</v>
      </c>
      <c r="E36" s="17">
        <f>[1]Fiscal!I33</f>
        <v>11027</v>
      </c>
      <c r="F36" s="17">
        <f>[1]Monthly!CD33</f>
        <v>1436</v>
      </c>
      <c r="G36" s="19">
        <f t="shared" si="1"/>
        <v>-0.18732590529247911</v>
      </c>
    </row>
    <row r="37" spans="1:7" x14ac:dyDescent="0.25">
      <c r="A37" s="14" t="s">
        <v>43</v>
      </c>
      <c r="B37" s="15"/>
      <c r="C37" s="16"/>
      <c r="D37" s="17">
        <f>[1]Monthly!CP34</f>
        <v>43</v>
      </c>
      <c r="E37" s="17">
        <f>[1]Fiscal!I34</f>
        <v>455</v>
      </c>
      <c r="F37" s="17">
        <f>[1]Monthly!CD34</f>
        <v>137</v>
      </c>
      <c r="G37" s="19">
        <f t="shared" si="1"/>
        <v>-0.68613138686131392</v>
      </c>
    </row>
    <row r="38" spans="1:7" x14ac:dyDescent="0.25">
      <c r="A38" s="14" t="s">
        <v>44</v>
      </c>
      <c r="B38" s="15"/>
      <c r="C38" s="16"/>
      <c r="D38" s="17">
        <f>[1]Monthly!CP35</f>
        <v>45</v>
      </c>
      <c r="E38" s="17">
        <f>[1]Fiscal!I35</f>
        <v>338</v>
      </c>
      <c r="F38" s="17">
        <f>[1]Monthly!CD35</f>
        <v>24</v>
      </c>
      <c r="G38" s="19">
        <f t="shared" si="1"/>
        <v>0.875</v>
      </c>
    </row>
    <row r="39" spans="1:7" x14ac:dyDescent="0.25">
      <c r="A39" s="14" t="s">
        <v>45</v>
      </c>
      <c r="B39" s="15"/>
      <c r="C39" s="16"/>
      <c r="D39" s="17">
        <f>[1]Monthly!CP36</f>
        <v>55</v>
      </c>
      <c r="E39" s="17">
        <f>[1]Fiscal!I36</f>
        <v>369</v>
      </c>
      <c r="F39" s="17">
        <f>[1]Monthly!CD36</f>
        <v>102</v>
      </c>
      <c r="G39" s="19">
        <f t="shared" si="1"/>
        <v>-0.46078431372549017</v>
      </c>
    </row>
    <row r="40" spans="1:7" x14ac:dyDescent="0.25">
      <c r="A40" s="21"/>
      <c r="B40" s="22"/>
      <c r="C40" s="22" t="s">
        <v>27</v>
      </c>
      <c r="D40" s="24">
        <f>SUM(D24:D39)</f>
        <v>3441</v>
      </c>
      <c r="E40" s="24">
        <f>SUM(E24:E39)</f>
        <v>36087</v>
      </c>
      <c r="F40" s="24">
        <f>SUM(F24:F39)</f>
        <v>4751</v>
      </c>
      <c r="G40" s="19">
        <f t="shared" si="1"/>
        <v>-0.27573142496316566</v>
      </c>
    </row>
    <row r="41" spans="1:7" x14ac:dyDescent="0.25">
      <c r="A41" s="39"/>
      <c r="B41" s="40"/>
      <c r="C41" s="40" t="s">
        <v>46</v>
      </c>
      <c r="D41" s="24">
        <f>SUM(D40,D20)</f>
        <v>61309</v>
      </c>
      <c r="E41" s="24">
        <f>SUM(E40,E20)</f>
        <v>497759</v>
      </c>
      <c r="F41" s="25">
        <f>SUM(F40,F20)</f>
        <v>58758</v>
      </c>
      <c r="G41" s="19">
        <f t="shared" si="1"/>
        <v>4.3415364716293953E-2</v>
      </c>
    </row>
    <row r="42" spans="1:7" x14ac:dyDescent="0.25">
      <c r="A42" s="41"/>
      <c r="B42" s="41"/>
      <c r="C42" s="41"/>
      <c r="D42" s="41"/>
      <c r="E42" s="41"/>
      <c r="F42" s="42"/>
      <c r="G42" s="41"/>
    </row>
    <row r="43" spans="1:7" x14ac:dyDescent="0.25">
      <c r="A43" s="4"/>
      <c r="B43" s="4"/>
      <c r="C43" s="11"/>
      <c r="D43" s="8" t="s">
        <v>4</v>
      </c>
      <c r="E43" s="8" t="s">
        <v>5</v>
      </c>
      <c r="F43" s="9" t="s">
        <v>6</v>
      </c>
      <c r="G43" s="10" t="s">
        <v>7</v>
      </c>
    </row>
    <row r="44" spans="1:7" x14ac:dyDescent="0.25">
      <c r="A44" s="2" t="s">
        <v>47</v>
      </c>
      <c r="B44" s="4"/>
      <c r="C44" s="11"/>
      <c r="D44" s="8" t="s">
        <v>8</v>
      </c>
      <c r="E44" s="8" t="s">
        <v>9</v>
      </c>
      <c r="F44" s="9" t="s">
        <v>10</v>
      </c>
      <c r="G44" s="8" t="s">
        <v>11</v>
      </c>
    </row>
    <row r="45" spans="1:7" x14ac:dyDescent="0.25">
      <c r="A45" s="14" t="s">
        <v>48</v>
      </c>
      <c r="B45" s="15"/>
      <c r="C45" s="16"/>
      <c r="D45" s="43">
        <f>[1]Monthly!CP42</f>
        <v>6440</v>
      </c>
      <c r="E45" s="17">
        <f>[1]Fiscal!I42</f>
        <v>49260</v>
      </c>
      <c r="F45" s="17">
        <f>[1]Monthly!CD42</f>
        <v>5794</v>
      </c>
      <c r="G45" s="19">
        <f t="shared" ref="G45:G53" si="2">(+D45-F45)/F45</f>
        <v>0.11149464963755609</v>
      </c>
    </row>
    <row r="46" spans="1:7" x14ac:dyDescent="0.25">
      <c r="A46" s="14" t="s">
        <v>49</v>
      </c>
      <c r="B46" s="15"/>
      <c r="C46" s="16"/>
      <c r="D46" s="43">
        <f>[1]Monthly!CP43</f>
        <v>338</v>
      </c>
      <c r="E46" s="17">
        <f>[1]Fiscal!I43</f>
        <v>2559</v>
      </c>
      <c r="F46" s="17">
        <f>[1]Monthly!CD43</f>
        <v>348</v>
      </c>
      <c r="G46" s="19">
        <f t="shared" si="2"/>
        <v>-2.8735632183908046E-2</v>
      </c>
    </row>
    <row r="47" spans="1:7" x14ac:dyDescent="0.25">
      <c r="A47" s="14" t="s">
        <v>50</v>
      </c>
      <c r="B47" s="15"/>
      <c r="C47" s="16"/>
      <c r="D47" s="43">
        <f>[1]Monthly!CP44</f>
        <v>214</v>
      </c>
      <c r="E47" s="17">
        <f>[1]Fiscal!I44</f>
        <v>1876</v>
      </c>
      <c r="F47" s="17">
        <f>[1]Monthly!CD44</f>
        <v>194</v>
      </c>
      <c r="G47" s="19">
        <f t="shared" si="2"/>
        <v>0.10309278350515463</v>
      </c>
    </row>
    <row r="48" spans="1:7" x14ac:dyDescent="0.25">
      <c r="A48" s="14" t="s">
        <v>51</v>
      </c>
      <c r="B48" s="15"/>
      <c r="C48" s="16"/>
      <c r="D48" s="43">
        <f>[1]Monthly!CP45</f>
        <v>472</v>
      </c>
      <c r="E48" s="17">
        <f>[1]Fiscal!I45</f>
        <v>2760</v>
      </c>
      <c r="F48" s="17">
        <f>[1]Monthly!CD45</f>
        <v>267</v>
      </c>
      <c r="G48" s="19">
        <f t="shared" si="2"/>
        <v>0.76779026217228463</v>
      </c>
    </row>
    <row r="49" spans="1:7" x14ac:dyDescent="0.25">
      <c r="A49" s="14" t="s">
        <v>52</v>
      </c>
      <c r="B49" s="15"/>
      <c r="C49" s="16"/>
      <c r="D49" s="43">
        <f>[1]Monthly!CP46</f>
        <v>97</v>
      </c>
      <c r="E49" s="17">
        <f>[1]Fiscal!I46</f>
        <v>595</v>
      </c>
      <c r="F49" s="17">
        <f>[1]Monthly!CD46</f>
        <v>17</v>
      </c>
      <c r="G49" s="19">
        <f t="shared" si="2"/>
        <v>4.7058823529411766</v>
      </c>
    </row>
    <row r="50" spans="1:7" x14ac:dyDescent="0.25">
      <c r="A50" s="14" t="s">
        <v>53</v>
      </c>
      <c r="B50" s="15"/>
      <c r="C50" s="16"/>
      <c r="D50" s="43">
        <f>[1]Monthly!CP47</f>
        <v>350</v>
      </c>
      <c r="E50" s="17">
        <f>[1]Fiscal!I47</f>
        <v>2909</v>
      </c>
      <c r="F50" s="17">
        <f>[1]Monthly!CD47</f>
        <v>154</v>
      </c>
      <c r="G50" s="19">
        <f t="shared" si="2"/>
        <v>1.2727272727272727</v>
      </c>
    </row>
    <row r="51" spans="1:7" x14ac:dyDescent="0.25">
      <c r="A51" s="14" t="s">
        <v>54</v>
      </c>
      <c r="B51" s="15"/>
      <c r="C51" s="16"/>
      <c r="D51" s="43">
        <f>[1]Monthly!CP48</f>
        <v>194</v>
      </c>
      <c r="E51" s="17">
        <f>[1]Fiscal!I48</f>
        <v>1255</v>
      </c>
      <c r="F51" s="17">
        <f>[1]Monthly!CD48</f>
        <v>99</v>
      </c>
      <c r="G51" s="19">
        <f t="shared" si="2"/>
        <v>0.95959595959595956</v>
      </c>
    </row>
    <row r="52" spans="1:7" x14ac:dyDescent="0.25">
      <c r="A52" s="14" t="s">
        <v>55</v>
      </c>
      <c r="B52" s="15"/>
      <c r="C52" s="16"/>
      <c r="D52" s="43">
        <f>[1]Monthly!CP49</f>
        <v>0</v>
      </c>
      <c r="E52" s="17">
        <f>[1]Fiscal!I49</f>
        <v>0</v>
      </c>
      <c r="F52" s="17">
        <f>[1]Monthly!CD49</f>
        <v>2</v>
      </c>
      <c r="G52" s="19">
        <f t="shared" si="2"/>
        <v>-1</v>
      </c>
    </row>
    <row r="53" spans="1:7" x14ac:dyDescent="0.25">
      <c r="A53" s="39"/>
      <c r="B53" s="44"/>
      <c r="C53" s="45" t="s">
        <v>27</v>
      </c>
      <c r="D53" s="24">
        <f>SUM(D45:D52)</f>
        <v>8105</v>
      </c>
      <c r="E53" s="24">
        <f>SUM(E45:E52)</f>
        <v>61214</v>
      </c>
      <c r="F53" s="24">
        <f>SUM(F45:F52)</f>
        <v>6875</v>
      </c>
      <c r="G53" s="19">
        <f t="shared" si="2"/>
        <v>0.17890909090909091</v>
      </c>
    </row>
    <row r="54" spans="1:7" x14ac:dyDescent="0.25">
      <c r="A54" s="4"/>
      <c r="B54" s="4"/>
      <c r="C54" s="11"/>
      <c r="D54" s="32"/>
      <c r="E54" s="32"/>
      <c r="F54" s="32"/>
      <c r="G54" s="46"/>
    </row>
    <row r="55" spans="1:7" x14ac:dyDescent="0.25">
      <c r="A55" s="2" t="s">
        <v>56</v>
      </c>
      <c r="B55" s="4"/>
      <c r="C55" s="11"/>
      <c r="D55" s="8"/>
      <c r="E55" s="8"/>
      <c r="F55" s="9"/>
      <c r="G55" s="8"/>
    </row>
    <row r="56" spans="1:7" x14ac:dyDescent="0.25">
      <c r="A56" s="14" t="s">
        <v>48</v>
      </c>
      <c r="B56" s="15"/>
      <c r="C56" s="16"/>
      <c r="D56" s="17">
        <f>[1]Monthly!CP51</f>
        <v>9465</v>
      </c>
      <c r="E56" s="17">
        <f>[1]Fiscal!I51</f>
        <v>63330</v>
      </c>
      <c r="F56" s="17">
        <f>[1]Monthly!CD51</f>
        <v>6286</v>
      </c>
      <c r="G56" s="19">
        <f t="shared" ref="G56:G64" si="3">(+D56-F56)/F56</f>
        <v>0.50572701240852691</v>
      </c>
    </row>
    <row r="57" spans="1:7" x14ac:dyDescent="0.25">
      <c r="A57" s="14" t="s">
        <v>49</v>
      </c>
      <c r="B57" s="15"/>
      <c r="C57" s="16"/>
      <c r="D57" s="17">
        <f>[1]Monthly!CP52</f>
        <v>103</v>
      </c>
      <c r="E57" s="17">
        <f>[1]Fiscal!I52</f>
        <v>1117</v>
      </c>
      <c r="F57" s="17">
        <f>[1]Monthly!CD52</f>
        <v>75</v>
      </c>
      <c r="G57" s="19">
        <f t="shared" si="3"/>
        <v>0.37333333333333335</v>
      </c>
    </row>
    <row r="58" spans="1:7" x14ac:dyDescent="0.25">
      <c r="A58" s="14" t="s">
        <v>50</v>
      </c>
      <c r="B58" s="15"/>
      <c r="C58" s="16"/>
      <c r="D58" s="17">
        <f>[1]Monthly!CP53</f>
        <v>438</v>
      </c>
      <c r="E58" s="17">
        <f>[1]Fiscal!I53</f>
        <v>2844</v>
      </c>
      <c r="F58" s="17">
        <f>[1]Monthly!CD53</f>
        <v>367</v>
      </c>
      <c r="G58" s="19">
        <f t="shared" si="3"/>
        <v>0.19346049046321526</v>
      </c>
    </row>
    <row r="59" spans="1:7" x14ac:dyDescent="0.25">
      <c r="A59" s="14" t="s">
        <v>51</v>
      </c>
      <c r="B59" s="15"/>
      <c r="C59" s="16"/>
      <c r="D59" s="17">
        <f>[1]Monthly!CP54</f>
        <v>349</v>
      </c>
      <c r="E59" s="17">
        <f>[1]Fiscal!I54</f>
        <v>2076</v>
      </c>
      <c r="F59" s="17">
        <f>[1]Monthly!CD54</f>
        <v>239</v>
      </c>
      <c r="G59" s="19">
        <f t="shared" si="3"/>
        <v>0.46025104602510458</v>
      </c>
    </row>
    <row r="60" spans="1:7" x14ac:dyDescent="0.25">
      <c r="A60" s="14" t="s">
        <v>52</v>
      </c>
      <c r="B60" s="15"/>
      <c r="C60" s="16"/>
      <c r="D60" s="17">
        <f>[1]Monthly!CP55</f>
        <v>108</v>
      </c>
      <c r="E60" s="17">
        <f>[1]Fiscal!I55</f>
        <v>841</v>
      </c>
      <c r="F60" s="17">
        <f>[1]Monthly!CD55</f>
        <v>136</v>
      </c>
      <c r="G60" s="19">
        <f t="shared" si="3"/>
        <v>-0.20588235294117646</v>
      </c>
    </row>
    <row r="61" spans="1:7" x14ac:dyDescent="0.25">
      <c r="A61" s="14" t="s">
        <v>53</v>
      </c>
      <c r="B61" s="15"/>
      <c r="C61" s="16"/>
      <c r="D61" s="17">
        <f>[1]Monthly!CP56</f>
        <v>109</v>
      </c>
      <c r="E61" s="17">
        <f>[1]Fiscal!I56</f>
        <v>1243</v>
      </c>
      <c r="F61" s="17">
        <f>[1]Monthly!CD56</f>
        <v>101</v>
      </c>
      <c r="G61" s="19">
        <f t="shared" si="3"/>
        <v>7.9207920792079209E-2</v>
      </c>
    </row>
    <row r="62" spans="1:7" x14ac:dyDescent="0.25">
      <c r="A62" s="14" t="s">
        <v>54</v>
      </c>
      <c r="B62" s="15"/>
      <c r="C62" s="16"/>
      <c r="D62" s="17">
        <f>[1]Monthly!CP57</f>
        <v>1740</v>
      </c>
      <c r="E62" s="17">
        <f>[1]Fiscal!I57</f>
        <v>2758</v>
      </c>
      <c r="F62" s="17">
        <f>[1]Monthly!CD57</f>
        <v>131</v>
      </c>
      <c r="G62" s="19">
        <f t="shared" si="3"/>
        <v>12.282442748091603</v>
      </c>
    </row>
    <row r="63" spans="1:7" x14ac:dyDescent="0.25">
      <c r="A63" s="14" t="s">
        <v>55</v>
      </c>
      <c r="B63" s="15"/>
      <c r="C63" s="16"/>
      <c r="D63" s="17">
        <f>[1]Monthly!CP58</f>
        <v>0</v>
      </c>
      <c r="E63" s="17">
        <f>[1]Fiscal!I58</f>
        <v>0</v>
      </c>
      <c r="F63" s="17">
        <f>[1]Monthly!CD58</f>
        <v>0</v>
      </c>
      <c r="G63" s="19"/>
    </row>
    <row r="64" spans="1:7" x14ac:dyDescent="0.25">
      <c r="A64" s="39"/>
      <c r="B64" s="44"/>
      <c r="C64" s="45" t="s">
        <v>27</v>
      </c>
      <c r="D64" s="24">
        <f>SUM(D56:D63)</f>
        <v>12312</v>
      </c>
      <c r="E64" s="24">
        <f>SUM(E56:E63)</f>
        <v>74209</v>
      </c>
      <c r="F64" s="24">
        <f>SUM(F56:F63)</f>
        <v>7335</v>
      </c>
      <c r="G64" s="19">
        <f t="shared" si="3"/>
        <v>0.67852760736196316</v>
      </c>
    </row>
    <row r="65" spans="1:7" x14ac:dyDescent="0.25">
      <c r="A65" s="4"/>
      <c r="B65" s="4"/>
      <c r="C65" s="11"/>
      <c r="D65" s="32"/>
      <c r="E65" s="32"/>
      <c r="F65" s="32"/>
      <c r="G65" s="12"/>
    </row>
    <row r="66" spans="1:7" x14ac:dyDescent="0.25">
      <c r="A66" s="47" t="s">
        <v>57</v>
      </c>
      <c r="B66" s="15"/>
      <c r="C66" s="16"/>
      <c r="D66" s="17">
        <f>[1]Monthly!CP59</f>
        <v>10445</v>
      </c>
      <c r="E66" s="17">
        <f>[1]Fiscal!I59</f>
        <v>81468</v>
      </c>
      <c r="F66" s="17">
        <f>[1]Monthly!CD59</f>
        <v>9918</v>
      </c>
      <c r="G66" s="19">
        <f>(+D66-F66)/F66</f>
        <v>5.3135712845331723E-2</v>
      </c>
    </row>
    <row r="67" spans="1:7" x14ac:dyDescent="0.25">
      <c r="A67" s="2"/>
      <c r="B67" s="4"/>
      <c r="C67" s="11"/>
      <c r="D67" s="32"/>
      <c r="E67" s="32"/>
      <c r="F67" s="32"/>
      <c r="G67" s="46"/>
    </row>
    <row r="68" spans="1:7" x14ac:dyDescent="0.25">
      <c r="A68" s="2" t="s">
        <v>58</v>
      </c>
      <c r="B68" s="4"/>
      <c r="C68" s="11"/>
      <c r="D68" s="32"/>
      <c r="E68" s="48"/>
      <c r="F68" s="32"/>
      <c r="G68" s="46"/>
    </row>
    <row r="69" spans="1:7" x14ac:dyDescent="0.25">
      <c r="A69" s="47" t="s">
        <v>59</v>
      </c>
      <c r="B69" s="15"/>
      <c r="C69" s="16"/>
      <c r="D69" s="43">
        <f>[1]Monthly!CP62</f>
        <v>13</v>
      </c>
      <c r="E69" s="43">
        <f>[1]Fiscal!I62</f>
        <v>126</v>
      </c>
      <c r="F69" s="17">
        <f>[1]Monthly!CD62</f>
        <v>31</v>
      </c>
      <c r="G69" s="19">
        <f t="shared" ref="G69:G78" si="4">(+D69-F69)/F69</f>
        <v>-0.58064516129032262</v>
      </c>
    </row>
    <row r="70" spans="1:7" x14ac:dyDescent="0.25">
      <c r="A70" s="49" t="s">
        <v>60</v>
      </c>
      <c r="B70" s="50"/>
      <c r="C70" s="51"/>
      <c r="D70" s="43">
        <f>[1]Monthly!CP63</f>
        <v>42</v>
      </c>
      <c r="E70" s="43">
        <f>[1]Fiscal!I63</f>
        <v>353</v>
      </c>
      <c r="F70" s="17">
        <f>[1]Monthly!CD63</f>
        <v>50</v>
      </c>
      <c r="G70" s="19">
        <f t="shared" si="4"/>
        <v>-0.16</v>
      </c>
    </row>
    <row r="71" spans="1:7" x14ac:dyDescent="0.25">
      <c r="A71" s="49" t="s">
        <v>61</v>
      </c>
      <c r="B71" s="50"/>
      <c r="C71" s="51"/>
      <c r="D71" s="43">
        <f>[1]Monthly!CP64</f>
        <v>0</v>
      </c>
      <c r="E71" s="43">
        <f>[1]Fiscal!I64</f>
        <v>0</v>
      </c>
      <c r="F71" s="17">
        <f>[1]Monthly!CD64</f>
        <v>0</v>
      </c>
      <c r="G71" s="19"/>
    </row>
    <row r="72" spans="1:7" x14ac:dyDescent="0.25">
      <c r="A72" s="39" t="s">
        <v>62</v>
      </c>
      <c r="B72" s="50"/>
      <c r="C72" s="51"/>
      <c r="D72" s="43">
        <f>[1]Monthly!CP65</f>
        <v>2</v>
      </c>
      <c r="E72" s="43">
        <f>[1]Fiscal!I65</f>
        <v>3</v>
      </c>
      <c r="F72" s="17">
        <f>[1]Monthly!CD65</f>
        <v>1</v>
      </c>
      <c r="G72" s="19">
        <f t="shared" si="4"/>
        <v>1</v>
      </c>
    </row>
    <row r="73" spans="1:7" x14ac:dyDescent="0.25">
      <c r="A73" s="21"/>
      <c r="B73" s="52"/>
      <c r="C73" s="53" t="s">
        <v>27</v>
      </c>
      <c r="D73" s="24">
        <f>SUM(D69:D72)</f>
        <v>57</v>
      </c>
      <c r="E73" s="24">
        <f>SUM(E69:E72)</f>
        <v>482</v>
      </c>
      <c r="F73" s="24">
        <f>SUM(F69:F72)</f>
        <v>82</v>
      </c>
      <c r="G73" s="19">
        <f t="shared" si="4"/>
        <v>-0.3048780487804878</v>
      </c>
    </row>
    <row r="74" spans="1:7" x14ac:dyDescent="0.25">
      <c r="A74" s="47" t="s">
        <v>63</v>
      </c>
      <c r="B74" s="37"/>
      <c r="C74" s="16"/>
      <c r="D74" s="43">
        <f>[1]Monthly!CP66</f>
        <v>10</v>
      </c>
      <c r="E74" s="43">
        <f>[1]Fiscal!I67</f>
        <v>297</v>
      </c>
      <c r="F74" s="17">
        <f>[1]Monthly!CD66</f>
        <v>16</v>
      </c>
      <c r="G74" s="19">
        <f t="shared" si="4"/>
        <v>-0.375</v>
      </c>
    </row>
    <row r="75" spans="1:7" x14ac:dyDescent="0.25">
      <c r="A75" s="49" t="s">
        <v>60</v>
      </c>
      <c r="B75" s="44"/>
      <c r="C75" s="51"/>
      <c r="D75" s="43">
        <f>[1]Monthly!CP67</f>
        <v>31</v>
      </c>
      <c r="E75" s="43">
        <f>[1]Fiscal!I68</f>
        <v>19</v>
      </c>
      <c r="F75" s="17">
        <f>[1]Monthly!CD67</f>
        <v>40</v>
      </c>
      <c r="G75" s="19">
        <f t="shared" si="4"/>
        <v>-0.22500000000000001</v>
      </c>
    </row>
    <row r="76" spans="1:7" x14ac:dyDescent="0.25">
      <c r="A76" s="49" t="s">
        <v>61</v>
      </c>
      <c r="B76" s="50"/>
      <c r="C76" s="51"/>
      <c r="D76" s="43">
        <f>[1]Monthly!CP68</f>
        <v>0</v>
      </c>
      <c r="E76" s="43">
        <f>[1]Fiscal!I69</f>
        <v>20</v>
      </c>
      <c r="F76" s="17">
        <f>[1]Monthly!CD68</f>
        <v>0</v>
      </c>
      <c r="G76" s="19"/>
    </row>
    <row r="77" spans="1:7" x14ac:dyDescent="0.25">
      <c r="A77" s="49" t="s">
        <v>62</v>
      </c>
      <c r="B77" s="50"/>
      <c r="C77" s="51"/>
      <c r="D77" s="43">
        <f>[1]Monthly!CP69</f>
        <v>4</v>
      </c>
      <c r="E77" s="43">
        <f>[1]Fiscal!I70</f>
        <v>0</v>
      </c>
      <c r="F77" s="17">
        <f>[1]Monthly!CD69</f>
        <v>5</v>
      </c>
      <c r="G77" s="19">
        <f t="shared" si="4"/>
        <v>-0.2</v>
      </c>
    </row>
    <row r="78" spans="1:7" x14ac:dyDescent="0.25">
      <c r="A78" s="39"/>
      <c r="B78" s="50"/>
      <c r="C78" s="45" t="s">
        <v>27</v>
      </c>
      <c r="D78" s="24">
        <f>SUM(D74:D77)</f>
        <v>45</v>
      </c>
      <c r="E78" s="24">
        <f>SUM(E74:E77)</f>
        <v>336</v>
      </c>
      <c r="F78" s="24">
        <f>SUM(F74:F77)</f>
        <v>61</v>
      </c>
      <c r="G78" s="19">
        <f t="shared" si="4"/>
        <v>-0.26229508196721313</v>
      </c>
    </row>
    <row r="79" spans="1:7" x14ac:dyDescent="0.25">
      <c r="A79" s="4"/>
      <c r="B79" s="4"/>
      <c r="C79" s="11"/>
      <c r="D79" s="32"/>
      <c r="E79" s="32"/>
      <c r="F79" s="32"/>
      <c r="G79" s="12"/>
    </row>
    <row r="80" spans="1:7" x14ac:dyDescent="0.25">
      <c r="A80" s="2" t="s">
        <v>64</v>
      </c>
      <c r="B80" s="4"/>
      <c r="C80" s="11"/>
      <c r="D80" s="32"/>
      <c r="E80" s="48"/>
      <c r="F80" s="32"/>
      <c r="G80" s="12"/>
    </row>
    <row r="81" spans="1:7" x14ac:dyDescent="0.25">
      <c r="A81" s="14" t="s">
        <v>65</v>
      </c>
      <c r="B81" s="15"/>
      <c r="C81" s="16"/>
      <c r="D81" s="17">
        <f>[1]Monthly!CP72</f>
        <v>726</v>
      </c>
      <c r="E81" s="43">
        <f>[1]Fiscal!I72</f>
        <v>5884</v>
      </c>
      <c r="F81" s="17">
        <f>[1]Monthly!CD72</f>
        <v>327</v>
      </c>
      <c r="G81" s="19">
        <f t="shared" ref="G81:G94" si="5">(+D81-F81)/F81</f>
        <v>1.2201834862385321</v>
      </c>
    </row>
    <row r="82" spans="1:7" x14ac:dyDescent="0.25">
      <c r="A82" s="39" t="s">
        <v>66</v>
      </c>
      <c r="B82" s="44"/>
      <c r="C82" s="51"/>
      <c r="D82" s="17">
        <f>[1]Monthly!CP73</f>
        <v>675</v>
      </c>
      <c r="E82" s="43">
        <f>[1]Fiscal!I73</f>
        <v>6348</v>
      </c>
      <c r="F82" s="17">
        <f>[1]Monthly!CD73</f>
        <v>660</v>
      </c>
      <c r="G82" s="19">
        <f t="shared" si="5"/>
        <v>2.2727272727272728E-2</v>
      </c>
    </row>
    <row r="83" spans="1:7" x14ac:dyDescent="0.25">
      <c r="A83" s="39" t="s">
        <v>67</v>
      </c>
      <c r="B83" s="44"/>
      <c r="C83" s="51"/>
      <c r="D83" s="17">
        <f>[1]Monthly!CP74</f>
        <v>0</v>
      </c>
      <c r="E83" s="43">
        <f>[1]Fiscal!I74</f>
        <v>0</v>
      </c>
      <c r="F83" s="17">
        <f>[1]Monthly!CD74</f>
        <v>0</v>
      </c>
      <c r="G83" s="19"/>
    </row>
    <row r="84" spans="1:7" x14ac:dyDescent="0.25">
      <c r="A84" s="39" t="s">
        <v>68</v>
      </c>
      <c r="B84" s="44"/>
      <c r="C84" s="51"/>
      <c r="D84" s="17">
        <f>[1]Monthly!CP75</f>
        <v>16</v>
      </c>
      <c r="E84" s="43">
        <f>[1]Fiscal!I75</f>
        <v>251</v>
      </c>
      <c r="F84" s="17">
        <f>[1]Monthly!CD75</f>
        <v>26</v>
      </c>
      <c r="G84" s="19">
        <f t="shared" si="5"/>
        <v>-0.38461538461538464</v>
      </c>
    </row>
    <row r="85" spans="1:7" x14ac:dyDescent="0.25">
      <c r="A85" s="39" t="s">
        <v>69</v>
      </c>
      <c r="B85" s="44"/>
      <c r="C85" s="51"/>
      <c r="D85" s="17">
        <f>[1]Monthly!CP76</f>
        <v>0</v>
      </c>
      <c r="E85" s="43">
        <f>[1]Fiscal!I76</f>
        <v>0</v>
      </c>
      <c r="F85" s="17">
        <f>[1]Monthly!CD76</f>
        <v>0</v>
      </c>
      <c r="G85" s="19"/>
    </row>
    <row r="86" spans="1:7" x14ac:dyDescent="0.25">
      <c r="A86" s="39" t="s">
        <v>70</v>
      </c>
      <c r="B86" s="44"/>
      <c r="C86" s="51"/>
      <c r="D86" s="17">
        <f>[1]Monthly!CP77</f>
        <v>82574</v>
      </c>
      <c r="E86" s="43">
        <f>[1]Fiscal!I77</f>
        <v>621658</v>
      </c>
      <c r="F86" s="17" t="str">
        <f>[1]Monthly!CD77</f>
        <v>unavailable</v>
      </c>
      <c r="G86" s="19"/>
    </row>
    <row r="87" spans="1:7" x14ac:dyDescent="0.25">
      <c r="A87" s="39" t="s">
        <v>71</v>
      </c>
      <c r="B87" s="44"/>
      <c r="C87" s="51"/>
      <c r="D87" s="17">
        <f>[1]Monthly!CP78</f>
        <v>5</v>
      </c>
      <c r="E87" s="43">
        <f>[1]Fiscal!I78</f>
        <v>37</v>
      </c>
      <c r="F87" s="17">
        <f>[1]Monthly!CD78</f>
        <v>3</v>
      </c>
      <c r="G87" s="19">
        <f t="shared" si="5"/>
        <v>0.66666666666666663</v>
      </c>
    </row>
    <row r="88" spans="1:7" x14ac:dyDescent="0.25">
      <c r="A88" s="39" t="s">
        <v>72</v>
      </c>
      <c r="B88" s="44"/>
      <c r="C88" s="51"/>
      <c r="D88" s="17">
        <f>[1]Monthly!CP79</f>
        <v>2</v>
      </c>
      <c r="E88" s="43">
        <f>[1]Fiscal!I79</f>
        <v>12</v>
      </c>
      <c r="F88" s="17">
        <f>[1]Monthly!CD79</f>
        <v>2</v>
      </c>
      <c r="G88" s="19">
        <f t="shared" si="5"/>
        <v>0</v>
      </c>
    </row>
    <row r="89" spans="1:7" x14ac:dyDescent="0.25">
      <c r="A89" s="39" t="s">
        <v>73</v>
      </c>
      <c r="B89" s="44"/>
      <c r="C89" s="51"/>
      <c r="D89" s="17">
        <f>[1]Monthly!CP80</f>
        <v>7</v>
      </c>
      <c r="E89" s="43">
        <f>[1]Fiscal!I80</f>
        <v>120</v>
      </c>
      <c r="F89" s="17">
        <f>[1]Monthly!CD80</f>
        <v>18</v>
      </c>
      <c r="G89" s="19">
        <f t="shared" si="5"/>
        <v>-0.61111111111111116</v>
      </c>
    </row>
    <row r="90" spans="1:7" x14ac:dyDescent="0.25">
      <c r="A90" s="39" t="s">
        <v>52</v>
      </c>
      <c r="B90" s="44"/>
      <c r="C90" s="51"/>
      <c r="D90" s="17">
        <f>[1]Monthly!CP81</f>
        <v>0</v>
      </c>
      <c r="E90" s="43">
        <f>[1]Fiscal!I81</f>
        <v>0</v>
      </c>
      <c r="F90" s="17">
        <f>[1]Monthly!CD81</f>
        <v>0</v>
      </c>
      <c r="G90" s="19"/>
    </row>
    <row r="91" spans="1:7" x14ac:dyDescent="0.25">
      <c r="A91" s="39" t="s">
        <v>53</v>
      </c>
      <c r="B91" s="44"/>
      <c r="C91" s="51"/>
      <c r="D91" s="17">
        <f>[1]Monthly!CP82</f>
        <v>8</v>
      </c>
      <c r="E91" s="43">
        <f>[1]Fiscal!I82</f>
        <v>146</v>
      </c>
      <c r="F91" s="17">
        <f>[1]Monthly!CD82</f>
        <v>96</v>
      </c>
      <c r="G91" s="19">
        <f t="shared" si="5"/>
        <v>-0.91666666666666663</v>
      </c>
    </row>
    <row r="92" spans="1:7" x14ac:dyDescent="0.25">
      <c r="A92" s="39" t="s">
        <v>54</v>
      </c>
      <c r="B92" s="44"/>
      <c r="C92" s="51"/>
      <c r="D92" s="17">
        <f>[1]Monthly!CP83</f>
        <v>21</v>
      </c>
      <c r="E92" s="43">
        <f>[1]Fiscal!I83</f>
        <v>163</v>
      </c>
      <c r="F92" s="17">
        <f>[1]Monthly!CD83</f>
        <v>14</v>
      </c>
      <c r="G92" s="19">
        <f t="shared" si="5"/>
        <v>0.5</v>
      </c>
    </row>
    <row r="93" spans="1:7" x14ac:dyDescent="0.25">
      <c r="A93" s="39" t="s">
        <v>55</v>
      </c>
      <c r="B93" s="44"/>
      <c r="C93" s="51"/>
      <c r="D93" s="17">
        <f>[1]Monthly!CP84</f>
        <v>0</v>
      </c>
      <c r="E93" s="43">
        <f>[1]Fiscal!I84</f>
        <v>0</v>
      </c>
      <c r="F93" s="17">
        <f>[1]Monthly!CD84</f>
        <v>0</v>
      </c>
      <c r="G93" s="19"/>
    </row>
    <row r="94" spans="1:7" x14ac:dyDescent="0.25">
      <c r="A94" s="39"/>
      <c r="B94" s="40"/>
      <c r="C94" s="40" t="s">
        <v>27</v>
      </c>
      <c r="D94" s="24">
        <f>SUM(D81:D93)</f>
        <v>84034</v>
      </c>
      <c r="E94" s="24">
        <f>SUM(E81:E93)</f>
        <v>634619</v>
      </c>
      <c r="F94" s="24">
        <f>SUM(F81:F93)</f>
        <v>1146</v>
      </c>
      <c r="G94" s="19">
        <f t="shared" si="5"/>
        <v>72.328097731239097</v>
      </c>
    </row>
    <row r="95" spans="1:7" x14ac:dyDescent="0.25">
      <c r="A95" s="4"/>
      <c r="B95" s="4"/>
      <c r="C95" s="11"/>
      <c r="D95" s="32"/>
      <c r="E95" s="32"/>
      <c r="F95" s="32"/>
      <c r="G95" s="12"/>
    </row>
    <row r="96" spans="1:7" x14ac:dyDescent="0.25">
      <c r="A96" s="2" t="s">
        <v>74</v>
      </c>
      <c r="B96" s="4"/>
      <c r="C96" s="11"/>
      <c r="D96" s="32"/>
      <c r="E96" s="48"/>
      <c r="F96" s="32"/>
      <c r="G96" s="12"/>
    </row>
    <row r="97" spans="1:7" x14ac:dyDescent="0.25">
      <c r="A97" s="14" t="s">
        <v>75</v>
      </c>
      <c r="B97" s="34"/>
      <c r="C97" s="16"/>
      <c r="D97" s="30">
        <f>[1]Monthly!CP88</f>
        <v>32869</v>
      </c>
      <c r="E97" s="43">
        <f>[1]Fiscal!I88</f>
        <v>140044</v>
      </c>
      <c r="F97" s="30">
        <f>[1]Monthly!CD88</f>
        <v>12997</v>
      </c>
      <c r="G97" s="19">
        <f t="shared" ref="G97:G102" si="6">(+D97-F97)/F97</f>
        <v>1.5289682234361777</v>
      </c>
    </row>
    <row r="98" spans="1:7" x14ac:dyDescent="0.25">
      <c r="A98" s="39" t="s">
        <v>76</v>
      </c>
      <c r="B98" s="44"/>
      <c r="C98" s="51"/>
      <c r="D98" s="30">
        <f>[1]Monthly!CP89</f>
        <v>37949</v>
      </c>
      <c r="E98" s="43">
        <f>[1]Fiscal!I89</f>
        <v>105256</v>
      </c>
      <c r="F98" s="30">
        <f>[1]Monthly!CD89</f>
        <v>4314</v>
      </c>
      <c r="G98" s="19">
        <f t="shared" si="6"/>
        <v>7.7967083912841906</v>
      </c>
    </row>
    <row r="99" spans="1:7" x14ac:dyDescent="0.25">
      <c r="A99" s="39" t="s">
        <v>77</v>
      </c>
      <c r="B99" s="44"/>
      <c r="C99" s="51"/>
      <c r="D99" s="30">
        <f>[1]Monthly!CP90</f>
        <v>7</v>
      </c>
      <c r="E99" s="43">
        <f>[1]Fiscal!I90</f>
        <v>1360</v>
      </c>
      <c r="F99" s="30">
        <f>[1]Monthly!CD90</f>
        <v>2</v>
      </c>
      <c r="G99" s="19">
        <f t="shared" si="6"/>
        <v>2.5</v>
      </c>
    </row>
    <row r="100" spans="1:7" x14ac:dyDescent="0.25">
      <c r="A100" s="39" t="s">
        <v>78</v>
      </c>
      <c r="B100" s="44"/>
      <c r="C100" s="51"/>
      <c r="D100" s="30">
        <f>[1]Monthly!CP91</f>
        <v>39727</v>
      </c>
      <c r="E100" s="43">
        <f>[1]Fiscal!I91</f>
        <v>262027</v>
      </c>
      <c r="F100" s="30">
        <f>[1]Monthly!CD91</f>
        <v>36299</v>
      </c>
      <c r="G100" s="19">
        <f t="shared" si="6"/>
        <v>9.4437863302019337E-2</v>
      </c>
    </row>
    <row r="101" spans="1:7" x14ac:dyDescent="0.25">
      <c r="A101" s="39" t="s">
        <v>79</v>
      </c>
      <c r="B101" s="44"/>
      <c r="C101" s="51"/>
      <c r="D101" s="30">
        <f>[1]Monthly!CP92</f>
        <v>606</v>
      </c>
      <c r="E101" s="43">
        <f>[1]Fiscal!I92</f>
        <v>1848</v>
      </c>
      <c r="F101" s="30">
        <f>[1]Monthly!CD92</f>
        <v>180</v>
      </c>
      <c r="G101" s="19">
        <f t="shared" si="6"/>
        <v>2.3666666666666667</v>
      </c>
    </row>
    <row r="102" spans="1:7" x14ac:dyDescent="0.25">
      <c r="A102" s="39" t="s">
        <v>80</v>
      </c>
      <c r="B102" s="44"/>
      <c r="C102" s="51"/>
      <c r="D102" s="30">
        <f>[1]Monthly!CP93</f>
        <v>192</v>
      </c>
      <c r="E102" s="43">
        <f>[1]Fiscal!I93</f>
        <v>4070</v>
      </c>
      <c r="F102" s="30">
        <f>[1]Monthly!CD93</f>
        <v>466</v>
      </c>
      <c r="G102" s="19">
        <f t="shared" si="6"/>
        <v>-0.58798283261802575</v>
      </c>
    </row>
    <row r="103" spans="1:7" x14ac:dyDescent="0.25">
      <c r="A103" s="4"/>
      <c r="B103" s="4"/>
      <c r="C103" s="11"/>
      <c r="D103" s="32"/>
      <c r="E103" s="32"/>
      <c r="F103" s="32"/>
      <c r="G103" s="12"/>
    </row>
    <row r="104" spans="1:7" x14ac:dyDescent="0.25">
      <c r="A104" s="2" t="s">
        <v>81</v>
      </c>
      <c r="B104" s="4"/>
      <c r="C104" s="11"/>
      <c r="D104" s="8" t="s">
        <v>4</v>
      </c>
      <c r="E104" s="8" t="s">
        <v>5</v>
      </c>
      <c r="F104" s="9" t="s">
        <v>6</v>
      </c>
      <c r="G104" s="10" t="s">
        <v>7</v>
      </c>
    </row>
    <row r="105" spans="1:7" x14ac:dyDescent="0.25">
      <c r="A105" s="2" t="s">
        <v>82</v>
      </c>
      <c r="B105" s="4"/>
      <c r="C105" s="11"/>
      <c r="D105" s="8" t="s">
        <v>8</v>
      </c>
      <c r="E105" s="8" t="s">
        <v>9</v>
      </c>
      <c r="F105" s="9" t="s">
        <v>10</v>
      </c>
      <c r="G105" s="8" t="s">
        <v>11</v>
      </c>
    </row>
    <row r="106" spans="1:7" x14ac:dyDescent="0.25">
      <c r="A106" s="14" t="s">
        <v>83</v>
      </c>
      <c r="B106" s="15"/>
      <c r="C106" s="16"/>
      <c r="D106" s="17">
        <f>[1]Monthly!CP96</f>
        <v>0</v>
      </c>
      <c r="E106" s="43">
        <f>[1]Fiscal!I96</f>
        <v>85</v>
      </c>
      <c r="F106" s="17">
        <f>[1]Monthly!CD96</f>
        <v>27</v>
      </c>
      <c r="G106" s="19">
        <f t="shared" ref="G106:G122" si="7">(+D106-F106)/F106</f>
        <v>-1</v>
      </c>
    </row>
    <row r="107" spans="1:7" x14ac:dyDescent="0.25">
      <c r="A107" s="39" t="s">
        <v>84</v>
      </c>
      <c r="B107" s="44"/>
      <c r="C107" s="51"/>
      <c r="D107" s="17">
        <f>[1]Monthly!CP97</f>
        <v>0</v>
      </c>
      <c r="E107" s="43">
        <f>[1]Fiscal!I97</f>
        <v>0</v>
      </c>
      <c r="F107" s="17">
        <f>[1]Monthly!CD97</f>
        <v>0</v>
      </c>
      <c r="G107" s="19"/>
    </row>
    <row r="108" spans="1:7" x14ac:dyDescent="0.25">
      <c r="A108" s="54" t="s">
        <v>85</v>
      </c>
      <c r="B108" s="44"/>
      <c r="C108" s="51"/>
      <c r="D108" s="17">
        <f>[1]Monthly!CP98</f>
        <v>3729</v>
      </c>
      <c r="E108" s="43">
        <f>[1]Fiscal!I98</f>
        <v>31522</v>
      </c>
      <c r="F108" s="17">
        <f>[1]Monthly!CD98</f>
        <v>3282</v>
      </c>
      <c r="G108" s="19">
        <f t="shared" si="7"/>
        <v>0.13619744058500913</v>
      </c>
    </row>
    <row r="109" spans="1:7" x14ac:dyDescent="0.25">
      <c r="A109" s="54" t="s">
        <v>86</v>
      </c>
      <c r="B109" s="44"/>
      <c r="C109" s="51"/>
      <c r="D109" s="17">
        <f>[1]Monthly!CP99</f>
        <v>1396</v>
      </c>
      <c r="E109" s="43">
        <f>[1]Fiscal!I102</f>
        <v>7655</v>
      </c>
      <c r="F109" s="17">
        <f>[1]Monthly!CD99</f>
        <v>1391</v>
      </c>
      <c r="G109" s="19">
        <f t="shared" si="7"/>
        <v>3.5945363048166786E-3</v>
      </c>
    </row>
    <row r="110" spans="1:7" x14ac:dyDescent="0.25">
      <c r="A110" s="54" t="s">
        <v>87</v>
      </c>
      <c r="B110" s="44"/>
      <c r="C110" s="51"/>
      <c r="D110" s="17">
        <f>[1]Monthly!CP100</f>
        <v>1495</v>
      </c>
      <c r="E110" s="43">
        <f>[1]Fiscal!I103</f>
        <v>515</v>
      </c>
      <c r="F110" s="17">
        <f>[1]Monthly!CD100</f>
        <v>1438</v>
      </c>
      <c r="G110" s="19">
        <f t="shared" si="7"/>
        <v>3.9638386648122394E-2</v>
      </c>
    </row>
    <row r="111" spans="1:7" x14ac:dyDescent="0.25">
      <c r="A111" s="54" t="s">
        <v>88</v>
      </c>
      <c r="B111" s="44"/>
      <c r="C111" s="51"/>
      <c r="D111" s="17">
        <f>[1]Monthly!CP101</f>
        <v>929</v>
      </c>
      <c r="E111" s="43">
        <f>[1]Fiscal!I104</f>
        <v>125</v>
      </c>
      <c r="F111" s="17">
        <f>[1]Monthly!CD101</f>
        <v>956</v>
      </c>
      <c r="G111" s="19">
        <f t="shared" si="7"/>
        <v>-2.8242677824267783E-2</v>
      </c>
    </row>
    <row r="112" spans="1:7" x14ac:dyDescent="0.25">
      <c r="A112" s="39" t="s">
        <v>89</v>
      </c>
      <c r="B112" s="44"/>
      <c r="C112" s="51"/>
      <c r="D112" s="17">
        <f>[1]Monthly!CP102</f>
        <v>924</v>
      </c>
      <c r="E112" s="43">
        <f>[1]Fiscal!I102</f>
        <v>7655</v>
      </c>
      <c r="F112" s="17">
        <f>[1]Monthly!CD102</f>
        <v>517</v>
      </c>
      <c r="G112" s="19">
        <f t="shared" si="7"/>
        <v>0.78723404255319152</v>
      </c>
    </row>
    <row r="113" spans="1:7" x14ac:dyDescent="0.25">
      <c r="A113" s="39" t="s">
        <v>49</v>
      </c>
      <c r="B113" s="44"/>
      <c r="C113" s="51"/>
      <c r="D113" s="17">
        <f>[1]Monthly!CP103</f>
        <v>33</v>
      </c>
      <c r="E113" s="43">
        <f>[1]Fiscal!I103</f>
        <v>515</v>
      </c>
      <c r="F113" s="17">
        <f>[1]Monthly!CD103</f>
        <v>40</v>
      </c>
      <c r="G113" s="19">
        <f t="shared" si="7"/>
        <v>-0.17499999999999999</v>
      </c>
    </row>
    <row r="114" spans="1:7" x14ac:dyDescent="0.25">
      <c r="A114" s="39" t="s">
        <v>50</v>
      </c>
      <c r="B114" s="44"/>
      <c r="C114" s="51"/>
      <c r="D114" s="17">
        <f>[1]Monthly!CP104</f>
        <v>13</v>
      </c>
      <c r="E114" s="43">
        <f>[1]Fiscal!I104</f>
        <v>125</v>
      </c>
      <c r="F114" s="17">
        <f>[1]Monthly!CD104</f>
        <v>3</v>
      </c>
      <c r="G114" s="19">
        <f t="shared" si="7"/>
        <v>3.3333333333333335</v>
      </c>
    </row>
    <row r="115" spans="1:7" x14ac:dyDescent="0.25">
      <c r="A115" s="39" t="s">
        <v>51</v>
      </c>
      <c r="B115" s="44"/>
      <c r="C115" s="51"/>
      <c r="D115" s="17">
        <f>[1]Monthly!CP105</f>
        <v>12</v>
      </c>
      <c r="E115" s="43">
        <f>[1]Fiscal!I105</f>
        <v>143</v>
      </c>
      <c r="F115" s="17">
        <f>[1]Monthly!CD105</f>
        <v>18</v>
      </c>
      <c r="G115" s="19">
        <f t="shared" si="7"/>
        <v>-0.33333333333333331</v>
      </c>
    </row>
    <row r="116" spans="1:7" x14ac:dyDescent="0.25">
      <c r="A116" s="39" t="s">
        <v>52</v>
      </c>
      <c r="B116" s="44"/>
      <c r="C116" s="51"/>
      <c r="D116" s="17">
        <f>[1]Monthly!CP106</f>
        <v>1</v>
      </c>
      <c r="E116" s="43">
        <f>[1]Fiscal!I106</f>
        <v>33</v>
      </c>
      <c r="F116" s="17">
        <f>[1]Monthly!CD106</f>
        <v>7</v>
      </c>
      <c r="G116" s="19">
        <f t="shared" si="7"/>
        <v>-0.8571428571428571</v>
      </c>
    </row>
    <row r="117" spans="1:7" x14ac:dyDescent="0.25">
      <c r="A117" s="39" t="s">
        <v>53</v>
      </c>
      <c r="B117" s="44"/>
      <c r="C117" s="51"/>
      <c r="D117" s="17">
        <f>[1]Monthly!CP107</f>
        <v>20</v>
      </c>
      <c r="E117" s="43">
        <f>[1]Fiscal!I107</f>
        <v>262</v>
      </c>
      <c r="F117" s="17">
        <f>[1]Monthly!CD107</f>
        <v>33</v>
      </c>
      <c r="G117" s="19">
        <f t="shared" si="7"/>
        <v>-0.39393939393939392</v>
      </c>
    </row>
    <row r="118" spans="1:7" x14ac:dyDescent="0.25">
      <c r="A118" s="39" t="s">
        <v>54</v>
      </c>
      <c r="B118" s="44"/>
      <c r="C118" s="51"/>
      <c r="D118" s="17">
        <f>[1]Monthly!CP108</f>
        <v>30</v>
      </c>
      <c r="E118" s="43">
        <f>[1]Fiscal!I108</f>
        <v>290</v>
      </c>
      <c r="F118" s="17">
        <f>[1]Monthly!CD108</f>
        <v>19</v>
      </c>
      <c r="G118" s="19">
        <f t="shared" si="7"/>
        <v>0.57894736842105265</v>
      </c>
    </row>
    <row r="119" spans="1:7" x14ac:dyDescent="0.25">
      <c r="A119" s="39" t="s">
        <v>90</v>
      </c>
      <c r="B119" s="44"/>
      <c r="C119" s="51"/>
      <c r="D119" s="17">
        <f>[1]Monthly!CP109</f>
        <v>80</v>
      </c>
      <c r="E119" s="43">
        <f>[1]Fiscal!I109</f>
        <v>786</v>
      </c>
      <c r="F119" s="17">
        <f>[1]Monthly!CD109</f>
        <v>63</v>
      </c>
      <c r="G119" s="19">
        <f t="shared" si="7"/>
        <v>0.26984126984126983</v>
      </c>
    </row>
    <row r="120" spans="1:7" x14ac:dyDescent="0.25">
      <c r="A120" s="39" t="s">
        <v>55</v>
      </c>
      <c r="B120" s="44"/>
      <c r="C120" s="51"/>
      <c r="D120" s="17">
        <f>[1]Monthly!CP110</f>
        <v>0</v>
      </c>
      <c r="E120" s="43">
        <f>[1]Fiscal!I110</f>
        <v>0</v>
      </c>
      <c r="F120" s="17">
        <f>[1]Monthly!CD110</f>
        <v>0</v>
      </c>
      <c r="G120" s="19"/>
    </row>
    <row r="121" spans="1:7" x14ac:dyDescent="0.25">
      <c r="A121" s="39" t="s">
        <v>91</v>
      </c>
      <c r="B121" s="44"/>
      <c r="C121" s="55"/>
      <c r="D121" s="17">
        <f>[1]Monthly!CP111</f>
        <v>0</v>
      </c>
      <c r="E121" s="43">
        <f>[1]Fiscal!I111</f>
        <v>0</v>
      </c>
      <c r="F121" s="17">
        <f>[1]Monthly!CD111</f>
        <v>0</v>
      </c>
      <c r="G121" s="19"/>
    </row>
    <row r="122" spans="1:7" x14ac:dyDescent="0.25">
      <c r="A122" s="39"/>
      <c r="B122" s="40"/>
      <c r="C122" s="40" t="s">
        <v>27</v>
      </c>
      <c r="D122" s="24">
        <f>+SUM(D106:D121)</f>
        <v>8662</v>
      </c>
      <c r="E122" s="24">
        <f>+SUM(E106:E121)</f>
        <v>49711</v>
      </c>
      <c r="F122" s="24">
        <f>+SUM(F106:F121)</f>
        <v>7794</v>
      </c>
      <c r="G122" s="19">
        <f t="shared" si="7"/>
        <v>0.11136771875801899</v>
      </c>
    </row>
    <row r="123" spans="1:7" x14ac:dyDescent="0.25">
      <c r="A123" s="35"/>
      <c r="B123" s="35"/>
      <c r="C123" s="56"/>
      <c r="D123" s="57"/>
      <c r="E123" s="57"/>
      <c r="F123" s="57"/>
      <c r="G123" s="46"/>
    </row>
    <row r="124" spans="1:7" x14ac:dyDescent="0.25">
      <c r="A124" s="58" t="s">
        <v>92</v>
      </c>
      <c r="B124" s="35"/>
      <c r="C124" s="56"/>
      <c r="D124" s="57"/>
      <c r="E124" s="57"/>
      <c r="F124" s="57"/>
      <c r="G124" s="46"/>
    </row>
    <row r="125" spans="1:7" x14ac:dyDescent="0.25">
      <c r="A125" s="14" t="s">
        <v>93</v>
      </c>
      <c r="B125" s="15"/>
      <c r="C125" s="16"/>
      <c r="D125" s="17">
        <f>[1]Monthly!CP115</f>
        <v>9</v>
      </c>
      <c r="E125" s="43">
        <f>[1]Fiscal!I115</f>
        <v>48</v>
      </c>
      <c r="F125" s="17">
        <f>[1]Monthly!CD115</f>
        <v>10</v>
      </c>
      <c r="G125" s="19">
        <f>(+D125-F125)/F125</f>
        <v>-0.1</v>
      </c>
    </row>
    <row r="126" spans="1:7" x14ac:dyDescent="0.25">
      <c r="A126" s="39" t="s">
        <v>94</v>
      </c>
      <c r="B126" s="44"/>
      <c r="C126" s="51"/>
      <c r="D126" s="17">
        <f>[1]Monthly!CP116</f>
        <v>90</v>
      </c>
      <c r="E126" s="43">
        <f>[1]Fiscal!I116</f>
        <v>725</v>
      </c>
      <c r="F126" s="17">
        <f>[1]Monthly!CD116</f>
        <v>54</v>
      </c>
      <c r="G126" s="19">
        <f>(+D126-F126)/F126</f>
        <v>0.66666666666666663</v>
      </c>
    </row>
    <row r="127" spans="1:7" x14ac:dyDescent="0.25">
      <c r="A127" s="39" t="s">
        <v>95</v>
      </c>
      <c r="B127" s="44"/>
      <c r="C127" s="51"/>
      <c r="D127" s="17">
        <f>[1]Monthly!CP117</f>
        <v>98</v>
      </c>
      <c r="E127" s="43">
        <f>[1]Fiscal!I117</f>
        <v>693</v>
      </c>
      <c r="F127" s="17">
        <f>[1]Monthly!CD117</f>
        <v>72</v>
      </c>
      <c r="G127" s="19">
        <f>(+D127-F127)/F127</f>
        <v>0.3611111111111111</v>
      </c>
    </row>
    <row r="128" spans="1:7" x14ac:dyDescent="0.25">
      <c r="A128" s="4"/>
      <c r="B128" s="4"/>
      <c r="C128" s="11"/>
      <c r="D128" s="32"/>
      <c r="E128" s="32"/>
      <c r="F128" s="32"/>
      <c r="G128" s="12"/>
    </row>
    <row r="129" spans="1:7" x14ac:dyDescent="0.25">
      <c r="A129" s="2" t="s">
        <v>96</v>
      </c>
      <c r="B129" s="4"/>
      <c r="C129" s="11"/>
      <c r="D129" s="8"/>
      <c r="E129" s="8"/>
      <c r="F129" s="9"/>
      <c r="G129" s="8"/>
    </row>
    <row r="130" spans="1:7" x14ac:dyDescent="0.25">
      <c r="A130" s="59" t="s">
        <v>97</v>
      </c>
      <c r="B130" s="15"/>
      <c r="C130" s="16"/>
      <c r="D130" s="17">
        <f>[1]Monthly!CP120</f>
        <v>26</v>
      </c>
      <c r="E130" s="43">
        <f>[1]Fiscal!I120</f>
        <v>278</v>
      </c>
      <c r="F130" s="17">
        <f>[1]Monthly!CD120</f>
        <v>49</v>
      </c>
      <c r="G130" s="19">
        <f>(+D130-F130)/F130</f>
        <v>-0.46938775510204084</v>
      </c>
    </row>
    <row r="131" spans="1:7" x14ac:dyDescent="0.25">
      <c r="A131" s="49" t="s">
        <v>98</v>
      </c>
      <c r="B131" s="44"/>
      <c r="C131" s="51"/>
      <c r="D131" s="17">
        <f>[1]Monthly!CP121</f>
        <v>31</v>
      </c>
      <c r="E131" s="43">
        <f>[1]Fiscal!I121</f>
        <v>425</v>
      </c>
      <c r="F131" s="17">
        <f>[1]Monthly!CD121</f>
        <v>49</v>
      </c>
      <c r="G131" s="19">
        <f>(+D131-F131)/F131</f>
        <v>-0.36734693877551022</v>
      </c>
    </row>
    <row r="132" spans="1:7" x14ac:dyDescent="0.25">
      <c r="A132" s="4"/>
      <c r="B132" s="4"/>
      <c r="C132" s="11"/>
      <c r="D132" s="32"/>
      <c r="E132" s="32"/>
      <c r="F132" s="32"/>
      <c r="G132" s="12"/>
    </row>
    <row r="133" spans="1:7" x14ac:dyDescent="0.25">
      <c r="A133" s="2" t="s">
        <v>99</v>
      </c>
      <c r="B133" s="4"/>
      <c r="C133" s="11"/>
      <c r="D133" s="32"/>
      <c r="E133" s="32"/>
      <c r="F133" s="32"/>
      <c r="G133" s="12"/>
    </row>
    <row r="134" spans="1:7" x14ac:dyDescent="0.25">
      <c r="A134" s="14" t="s">
        <v>100</v>
      </c>
      <c r="B134" s="15"/>
      <c r="C134" s="16"/>
      <c r="D134" s="17">
        <f>[1]Monthly!CP124</f>
        <v>31823</v>
      </c>
      <c r="E134" s="43">
        <f>[1]Fiscal!I124</f>
        <v>365031</v>
      </c>
      <c r="F134" s="17">
        <f>[1]Monthly!CD124</f>
        <v>12781</v>
      </c>
      <c r="G134" s="19">
        <f t="shared" ref="G134:G142" si="8">(+D134-F134)/F134</f>
        <v>1.4898677724747673</v>
      </c>
    </row>
    <row r="135" spans="1:7" x14ac:dyDescent="0.25">
      <c r="A135" s="39" t="s">
        <v>49</v>
      </c>
      <c r="B135" s="44"/>
      <c r="C135" s="51"/>
      <c r="D135" s="17">
        <f>[1]Monthly!CP125</f>
        <v>297</v>
      </c>
      <c r="E135" s="43">
        <f>[1]Fiscal!I125</f>
        <v>1648</v>
      </c>
      <c r="F135" s="17">
        <f>[1]Monthly!CD125</f>
        <v>129</v>
      </c>
      <c r="G135" s="19">
        <f t="shared" si="8"/>
        <v>1.3023255813953489</v>
      </c>
    </row>
    <row r="136" spans="1:7" x14ac:dyDescent="0.25">
      <c r="A136" s="39" t="s">
        <v>50</v>
      </c>
      <c r="B136" s="44"/>
      <c r="C136" s="51"/>
      <c r="D136" s="17">
        <f>[1]Monthly!CP126</f>
        <v>206</v>
      </c>
      <c r="E136" s="43">
        <f>[1]Fiscal!I126</f>
        <v>1829</v>
      </c>
      <c r="F136" s="17">
        <f>[1]Monthly!CD126</f>
        <v>124</v>
      </c>
      <c r="G136" s="19">
        <f t="shared" si="8"/>
        <v>0.66129032258064513</v>
      </c>
    </row>
    <row r="137" spans="1:7" x14ac:dyDescent="0.25">
      <c r="A137" s="39" t="s">
        <v>73</v>
      </c>
      <c r="B137" s="44"/>
      <c r="C137" s="51"/>
      <c r="D137" s="17">
        <f>[1]Monthly!CP127</f>
        <v>196</v>
      </c>
      <c r="E137" s="43">
        <f>[1]Fiscal!I127</f>
        <v>2725</v>
      </c>
      <c r="F137" s="17">
        <f>[1]Monthly!CD127</f>
        <v>238</v>
      </c>
      <c r="G137" s="19">
        <f t="shared" si="8"/>
        <v>-0.17647058823529413</v>
      </c>
    </row>
    <row r="138" spans="1:7" x14ac:dyDescent="0.25">
      <c r="A138" s="39" t="s">
        <v>52</v>
      </c>
      <c r="B138" s="44"/>
      <c r="C138" s="51"/>
      <c r="D138" s="17">
        <f>[1]Monthly!CP128</f>
        <v>47</v>
      </c>
      <c r="E138" s="43">
        <f>[1]Fiscal!I128</f>
        <v>354</v>
      </c>
      <c r="F138" s="17">
        <f>[1]Monthly!CD128</f>
        <v>16</v>
      </c>
      <c r="G138" s="19">
        <f t="shared" si="8"/>
        <v>1.9375</v>
      </c>
    </row>
    <row r="139" spans="1:7" x14ac:dyDescent="0.25">
      <c r="A139" s="39" t="s">
        <v>101</v>
      </c>
      <c r="B139" s="44"/>
      <c r="C139" s="51"/>
      <c r="D139" s="17">
        <f>[1]Monthly!CP129</f>
        <v>171</v>
      </c>
      <c r="E139" s="43">
        <f>[1]Fiscal!I129</f>
        <v>1331</v>
      </c>
      <c r="F139" s="17">
        <f>[1]Monthly!CD129</f>
        <v>96</v>
      </c>
      <c r="G139" s="19">
        <f t="shared" si="8"/>
        <v>0.78125</v>
      </c>
    </row>
    <row r="140" spans="1:7" x14ac:dyDescent="0.25">
      <c r="A140" s="39" t="s">
        <v>54</v>
      </c>
      <c r="B140" s="44"/>
      <c r="C140" s="51"/>
      <c r="D140" s="17">
        <f>[1]Monthly!CP130</f>
        <v>164</v>
      </c>
      <c r="E140" s="43">
        <f>[1]Fiscal!I130</f>
        <v>1556</v>
      </c>
      <c r="F140" s="17">
        <f>[1]Monthly!CD130</f>
        <v>123</v>
      </c>
      <c r="G140" s="19">
        <f t="shared" si="8"/>
        <v>0.33333333333333331</v>
      </c>
    </row>
    <row r="141" spans="1:7" x14ac:dyDescent="0.25">
      <c r="A141" s="39" t="s">
        <v>55</v>
      </c>
      <c r="B141" s="44"/>
      <c r="C141" s="51"/>
      <c r="D141" s="17">
        <f>[1]Monthly!CP131</f>
        <v>0</v>
      </c>
      <c r="E141" s="43">
        <f>[1]Fiscal!I131</f>
        <v>0</v>
      </c>
      <c r="F141" s="17">
        <f>[1]Monthly!CD131</f>
        <v>0</v>
      </c>
      <c r="G141" s="19"/>
    </row>
    <row r="142" spans="1:7" x14ac:dyDescent="0.25">
      <c r="A142" s="39"/>
      <c r="B142" s="44"/>
      <c r="C142" s="60" t="s">
        <v>27</v>
      </c>
      <c r="D142" s="24">
        <f>SUM(D134:D141)</f>
        <v>32904</v>
      </c>
      <c r="E142" s="24">
        <f>SUM(E134:E141)</f>
        <v>374474</v>
      </c>
      <c r="F142" s="24">
        <f>SUM(F134:F141)</f>
        <v>13507</v>
      </c>
      <c r="G142" s="19">
        <f t="shared" si="8"/>
        <v>1.4360701858295699</v>
      </c>
    </row>
    <row r="143" spans="1:7" x14ac:dyDescent="0.25">
      <c r="A143" s="4"/>
      <c r="B143" s="4"/>
      <c r="C143" s="11"/>
      <c r="D143" s="32"/>
      <c r="E143" s="32"/>
      <c r="F143" s="32"/>
      <c r="G143" s="12"/>
    </row>
    <row r="144" spans="1:7" x14ac:dyDescent="0.25">
      <c r="A144" s="4"/>
      <c r="B144" s="61"/>
      <c r="C144" s="8"/>
      <c r="D144" s="62"/>
      <c r="E144" s="62"/>
      <c r="F144" s="63"/>
      <c r="G144" s="64"/>
    </row>
    <row r="145" spans="1:7" x14ac:dyDescent="0.25">
      <c r="A145" s="2" t="s">
        <v>102</v>
      </c>
      <c r="B145" s="61" t="s">
        <v>103</v>
      </c>
      <c r="C145" s="8" t="s">
        <v>104</v>
      </c>
      <c r="D145" s="62" t="s">
        <v>105</v>
      </c>
      <c r="E145" s="62" t="s">
        <v>106</v>
      </c>
      <c r="F145" s="63" t="s">
        <v>107</v>
      </c>
      <c r="G145" s="10" t="s">
        <v>7</v>
      </c>
    </row>
    <row r="146" spans="1:7" x14ac:dyDescent="0.25">
      <c r="A146" s="65" t="s">
        <v>108</v>
      </c>
      <c r="B146" s="66" t="s">
        <v>109</v>
      </c>
      <c r="C146" s="62" t="s">
        <v>110</v>
      </c>
      <c r="D146" s="62" t="s">
        <v>110</v>
      </c>
      <c r="E146" s="62" t="s">
        <v>111</v>
      </c>
      <c r="F146" s="63" t="s">
        <v>111</v>
      </c>
      <c r="G146" s="8" t="s">
        <v>11</v>
      </c>
    </row>
    <row r="147" spans="1:7" x14ac:dyDescent="0.25">
      <c r="A147" s="67" t="s">
        <v>112</v>
      </c>
      <c r="B147" s="68">
        <f>[1]Monthly!CP136</f>
        <v>8</v>
      </c>
      <c r="C147" s="69">
        <f>[1]Monthly!CP137</f>
        <v>149</v>
      </c>
      <c r="D147" s="17">
        <f>[1]Fiscal!I137</f>
        <v>839</v>
      </c>
      <c r="E147" s="68">
        <f>[1]Monthly!CD136</f>
        <v>8</v>
      </c>
      <c r="F147" s="69">
        <f>[1]Monthly!CD137</f>
        <v>59</v>
      </c>
      <c r="G147" s="19">
        <f t="shared" ref="G147:G153" si="9">(C147-F147)/F147</f>
        <v>1.5254237288135593</v>
      </c>
    </row>
    <row r="148" spans="1:7" x14ac:dyDescent="0.25">
      <c r="A148" s="67" t="s">
        <v>113</v>
      </c>
      <c r="B148" s="70">
        <f>[1]Monthly!CP138</f>
        <v>12</v>
      </c>
      <c r="C148" s="69">
        <f>[1]Monthly!CP139</f>
        <v>392</v>
      </c>
      <c r="D148" s="17">
        <f>[1]Fiscal!I139</f>
        <v>2299</v>
      </c>
      <c r="E148" s="70">
        <f>[1]Monthly!CD138</f>
        <v>8</v>
      </c>
      <c r="F148" s="69">
        <f>[1]Monthly!CD139</f>
        <v>222</v>
      </c>
      <c r="G148" s="19">
        <f t="shared" si="9"/>
        <v>0.76576576576576572</v>
      </c>
    </row>
    <row r="149" spans="1:7" x14ac:dyDescent="0.25">
      <c r="A149" s="67" t="s">
        <v>114</v>
      </c>
      <c r="B149" s="70">
        <f>[1]Monthly!CP140</f>
        <v>7</v>
      </c>
      <c r="C149" s="69">
        <f>[1]Monthly!CP141</f>
        <v>112</v>
      </c>
      <c r="D149" s="17">
        <f>[1]Fiscal!I141</f>
        <v>825</v>
      </c>
      <c r="E149" s="70">
        <f>[1]Monthly!CD140</f>
        <v>3</v>
      </c>
      <c r="F149" s="69">
        <f>[1]Monthly!CD141</f>
        <v>65</v>
      </c>
      <c r="G149" s="19">
        <f t="shared" si="9"/>
        <v>0.72307692307692306</v>
      </c>
    </row>
    <row r="150" spans="1:7" x14ac:dyDescent="0.25">
      <c r="A150" s="67" t="s">
        <v>115</v>
      </c>
      <c r="B150" s="70">
        <f>[1]Monthly!CP142</f>
        <v>0</v>
      </c>
      <c r="C150" s="69">
        <f>[1]Monthly!CP143</f>
        <v>0</v>
      </c>
      <c r="D150" s="17">
        <f>[1]Fiscal!I142</f>
        <v>0</v>
      </c>
      <c r="E150" s="70">
        <f>[1]Monthly!CD142</f>
        <v>0</v>
      </c>
      <c r="F150" s="69">
        <f>[1]Monthly!CD143</f>
        <v>0</v>
      </c>
      <c r="G150" s="19"/>
    </row>
    <row r="151" spans="1:7" hidden="1" x14ac:dyDescent="0.25">
      <c r="A151" s="67" t="s">
        <v>116</v>
      </c>
      <c r="B151" s="70"/>
      <c r="C151" s="18">
        <f>[1]Monthly!CP144</f>
        <v>0</v>
      </c>
      <c r="D151" s="17">
        <f>[1]Fiscal!H144</f>
        <v>0</v>
      </c>
      <c r="E151" s="70"/>
      <c r="F151" s="18">
        <f>[1]Monthly!CD144</f>
        <v>0</v>
      </c>
      <c r="G151" s="19" t="e">
        <f t="shared" si="9"/>
        <v>#DIV/0!</v>
      </c>
    </row>
    <row r="152" spans="1:7" x14ac:dyDescent="0.25">
      <c r="A152" s="67" t="s">
        <v>117</v>
      </c>
      <c r="B152" s="70">
        <f>[1]Monthly!CP145</f>
        <v>6</v>
      </c>
      <c r="C152" s="69">
        <f>[1]Monthly!CP146</f>
        <v>269</v>
      </c>
      <c r="D152" s="17">
        <f>[1]Fiscal!I146</f>
        <v>3013</v>
      </c>
      <c r="E152" s="70">
        <f>[1]Monthly!CD145</f>
        <v>1</v>
      </c>
      <c r="F152" s="69">
        <f>[1]Monthly!CD146</f>
        <v>17</v>
      </c>
      <c r="G152" s="19">
        <f t="shared" si="9"/>
        <v>14.823529411764707</v>
      </c>
    </row>
    <row r="153" spans="1:7" x14ac:dyDescent="0.25">
      <c r="A153" s="67" t="s">
        <v>118</v>
      </c>
      <c r="B153" s="70">
        <f>[1]Monthly!CP147</f>
        <v>7</v>
      </c>
      <c r="C153" s="71">
        <f>[1]Monthly!CP148</f>
        <v>38</v>
      </c>
      <c r="D153" s="72">
        <f>[1]Fiscal!I148</f>
        <v>292</v>
      </c>
      <c r="E153" s="70">
        <f>[1]Monthly!CD147</f>
        <v>6</v>
      </c>
      <c r="F153" s="71">
        <f>[1]Monthly!CD148</f>
        <v>25</v>
      </c>
      <c r="G153" s="19">
        <f t="shared" si="9"/>
        <v>0.52</v>
      </c>
    </row>
    <row r="154" spans="1:7" x14ac:dyDescent="0.25">
      <c r="A154" s="73"/>
      <c r="B154" s="74"/>
      <c r="C154" s="75"/>
      <c r="D154" s="75"/>
      <c r="E154" s="75"/>
      <c r="F154" s="76"/>
      <c r="G154" s="77"/>
    </row>
    <row r="155" spans="1:7" x14ac:dyDescent="0.25">
      <c r="A155" s="67" t="s">
        <v>119</v>
      </c>
      <c r="B155" s="78"/>
      <c r="C155" s="79"/>
      <c r="D155" s="79"/>
      <c r="E155" s="79"/>
      <c r="F155" s="80"/>
      <c r="G155" s="81"/>
    </row>
    <row r="156" spans="1:7" x14ac:dyDescent="0.25">
      <c r="A156" s="67" t="s">
        <v>120</v>
      </c>
      <c r="B156" s="82">
        <f>[1]Monthly!CP150</f>
        <v>12</v>
      </c>
      <c r="C156" s="83">
        <f>[1]Monthly!CP151</f>
        <v>7</v>
      </c>
      <c r="D156" s="83">
        <f>[1]Fiscal!I48</f>
        <v>1255</v>
      </c>
      <c r="E156" s="82">
        <f>[1]Monthly!CD150</f>
        <v>4</v>
      </c>
      <c r="F156" s="83">
        <f>[1]Monthly!CD151</f>
        <v>0</v>
      </c>
      <c r="G156" s="19"/>
    </row>
    <row r="157" spans="1:7" x14ac:dyDescent="0.25">
      <c r="A157" s="67" t="s">
        <v>121</v>
      </c>
      <c r="B157" s="70">
        <f>[1]Monthly!CP153</f>
        <v>3</v>
      </c>
      <c r="C157" s="43">
        <f>[1]Monthly!CP154</f>
        <v>31</v>
      </c>
      <c r="D157" s="43">
        <f>[1]Fiscal!I154</f>
        <v>198</v>
      </c>
      <c r="E157" s="70">
        <f>[1]Monthly!CD153</f>
        <v>0</v>
      </c>
      <c r="F157" s="43">
        <f>[1]Monthly!CD154</f>
        <v>0</v>
      </c>
      <c r="G157" s="19"/>
    </row>
    <row r="158" spans="1:7" x14ac:dyDescent="0.25">
      <c r="A158" s="67" t="s">
        <v>122</v>
      </c>
      <c r="B158" s="70">
        <f>[1]Monthly!CP156</f>
        <v>0</v>
      </c>
      <c r="C158" s="43">
        <f>[1]Monthly!CP157</f>
        <v>0</v>
      </c>
      <c r="D158" s="43">
        <f>[1]Fiscal!I157</f>
        <v>466</v>
      </c>
      <c r="E158" s="70">
        <f>[1]Monthly!CD156</f>
        <v>0</v>
      </c>
      <c r="F158" s="43">
        <f>[1]Monthly!CD157</f>
        <v>0</v>
      </c>
      <c r="G158" s="19"/>
    </row>
    <row r="159" spans="1:7" x14ac:dyDescent="0.25">
      <c r="A159" s="67" t="s">
        <v>123</v>
      </c>
      <c r="B159" s="70">
        <f>[1]Monthly!CP159</f>
        <v>0</v>
      </c>
      <c r="C159" s="43">
        <f>[1]Monthly!CP160</f>
        <v>0</v>
      </c>
      <c r="D159" s="43">
        <f>[1]Fiscal!I160</f>
        <v>0</v>
      </c>
      <c r="E159" s="70">
        <f>[1]Monthly!CD159</f>
        <v>0</v>
      </c>
      <c r="F159" s="43">
        <f>[1]Monthly!CD160</f>
        <v>0</v>
      </c>
      <c r="G159" s="19"/>
    </row>
    <row r="160" spans="1:7" x14ac:dyDescent="0.25">
      <c r="A160" s="67" t="s">
        <v>124</v>
      </c>
      <c r="B160" s="70">
        <f>[1]Monthly!CP162</f>
        <v>0</v>
      </c>
      <c r="C160" s="43">
        <f>[1]Monthly!CP163</f>
        <v>0</v>
      </c>
      <c r="D160" s="43">
        <f>[1]Fiscal!I163</f>
        <v>64</v>
      </c>
      <c r="E160" s="70">
        <f>[1]Monthly!CD162</f>
        <v>0</v>
      </c>
      <c r="F160" s="43">
        <f>[1]Monthly!CD163</f>
        <v>0</v>
      </c>
      <c r="G160" s="19"/>
    </row>
    <row r="161" spans="1:7" x14ac:dyDescent="0.25">
      <c r="A161" s="67" t="s">
        <v>125</v>
      </c>
      <c r="B161" s="70">
        <f>[1]Monthly!CP165</f>
        <v>2</v>
      </c>
      <c r="C161" s="43">
        <f>[1]Monthly!CP166</f>
        <v>12</v>
      </c>
      <c r="D161" s="43">
        <f>[1]Fiscal!I166</f>
        <v>165</v>
      </c>
      <c r="E161" s="70">
        <f>[1]Monthly!CD165</f>
        <v>1</v>
      </c>
      <c r="F161" s="43">
        <f>[1]Monthly!CD166</f>
        <v>11</v>
      </c>
      <c r="G161" s="19">
        <f t="shared" ref="G161" si="10">(C161-F161)/F161</f>
        <v>9.0909090909090912E-2</v>
      </c>
    </row>
    <row r="162" spans="1:7" x14ac:dyDescent="0.25">
      <c r="A162" s="4"/>
      <c r="B162" s="11"/>
      <c r="C162" s="32"/>
      <c r="D162" s="32"/>
      <c r="E162" s="32"/>
      <c r="F162" s="84"/>
      <c r="G162" s="81"/>
    </row>
    <row r="163" spans="1:7" x14ac:dyDescent="0.25">
      <c r="A163" s="2" t="s">
        <v>126</v>
      </c>
      <c r="B163" s="11"/>
      <c r="C163" s="85"/>
      <c r="D163" s="85"/>
      <c r="E163" s="85"/>
      <c r="F163" s="84"/>
      <c r="G163" s="81"/>
    </row>
    <row r="164" spans="1:7" x14ac:dyDescent="0.25">
      <c r="A164" s="86" t="s">
        <v>127</v>
      </c>
      <c r="B164" s="17">
        <v>1</v>
      </c>
      <c r="C164" s="17">
        <f>[1]Monthly!CP183</f>
        <v>7</v>
      </c>
      <c r="D164" s="17">
        <f>[1]Fiscal!I183</f>
        <v>106</v>
      </c>
      <c r="E164" s="17">
        <v>0</v>
      </c>
      <c r="F164" s="17">
        <f>[1]Monthly!CD183</f>
        <v>6</v>
      </c>
      <c r="G164" s="19">
        <f>(C164-F164)/F164</f>
        <v>0.16666666666666666</v>
      </c>
    </row>
    <row r="165" spans="1:7" x14ac:dyDescent="0.25">
      <c r="A165" s="39" t="s">
        <v>128</v>
      </c>
      <c r="B165" s="17">
        <v>1</v>
      </c>
      <c r="C165" s="17">
        <f>[1]Monthly!CP184</f>
        <v>9</v>
      </c>
      <c r="D165" s="17">
        <f>[1]Fiscal!I184</f>
        <v>89</v>
      </c>
      <c r="E165" s="17">
        <v>0</v>
      </c>
      <c r="F165" s="17">
        <f>[1]Monthly!CD184</f>
        <v>8</v>
      </c>
      <c r="G165" s="19">
        <f>(C165-F165)/F165</f>
        <v>0.125</v>
      </c>
    </row>
    <row r="166" spans="1:7" x14ac:dyDescent="0.25">
      <c r="A166" s="4"/>
      <c r="B166" s="11"/>
      <c r="C166" s="32"/>
      <c r="D166" s="32"/>
      <c r="E166" s="32"/>
      <c r="F166" s="84"/>
      <c r="G166" s="81"/>
    </row>
    <row r="167" spans="1:7" x14ac:dyDescent="0.25">
      <c r="A167" s="2"/>
      <c r="B167" s="61"/>
      <c r="C167" s="8" t="s">
        <v>104</v>
      </c>
      <c r="D167" s="62" t="s">
        <v>105</v>
      </c>
      <c r="E167" s="62"/>
      <c r="F167" s="63" t="s">
        <v>107</v>
      </c>
      <c r="G167" s="10" t="s">
        <v>7</v>
      </c>
    </row>
    <row r="168" spans="1:7" x14ac:dyDescent="0.25">
      <c r="A168" s="87" t="s">
        <v>129</v>
      </c>
      <c r="B168" s="88"/>
      <c r="C168" s="62" t="s">
        <v>110</v>
      </c>
      <c r="D168" s="62" t="s">
        <v>110</v>
      </c>
      <c r="E168" s="62"/>
      <c r="F168" s="63" t="s">
        <v>111</v>
      </c>
      <c r="G168" s="8" t="s">
        <v>11</v>
      </c>
    </row>
    <row r="169" spans="1:7" x14ac:dyDescent="0.25">
      <c r="A169" s="54" t="s">
        <v>48</v>
      </c>
      <c r="B169" s="70"/>
      <c r="C169" s="17">
        <f>[1]Monthly!CP168</f>
        <v>19</v>
      </c>
      <c r="D169" s="17">
        <f>[1]Fiscal!I168</f>
        <v>131</v>
      </c>
      <c r="E169" s="17"/>
      <c r="F169" s="89">
        <f>[1]Monthly!CD168</f>
        <v>19</v>
      </c>
      <c r="G169" s="19">
        <f t="shared" ref="G169:G177" si="11">(C169-F169)/F169</f>
        <v>0</v>
      </c>
    </row>
    <row r="170" spans="1:7" x14ac:dyDescent="0.25">
      <c r="A170" s="54" t="s">
        <v>49</v>
      </c>
      <c r="B170" s="70"/>
      <c r="C170" s="17">
        <f>[1]Monthly!CP169</f>
        <v>0</v>
      </c>
      <c r="D170" s="17">
        <f>[1]Fiscal!I169</f>
        <v>0</v>
      </c>
      <c r="E170" s="17"/>
      <c r="F170" s="89">
        <f>[1]Monthly!CD169</f>
        <v>0</v>
      </c>
      <c r="G170" s="19"/>
    </row>
    <row r="171" spans="1:7" x14ac:dyDescent="0.25">
      <c r="A171" s="54" t="s">
        <v>50</v>
      </c>
      <c r="B171" s="70"/>
      <c r="C171" s="17">
        <f>[1]Monthly!CP170</f>
        <v>9</v>
      </c>
      <c r="D171" s="17">
        <f>[1]Fiscal!I170</f>
        <v>52</v>
      </c>
      <c r="E171" s="17"/>
      <c r="F171" s="89">
        <f>[1]Monthly!CD170</f>
        <v>7</v>
      </c>
      <c r="G171" s="19">
        <f t="shared" si="11"/>
        <v>0.2857142857142857</v>
      </c>
    </row>
    <row r="172" spans="1:7" x14ac:dyDescent="0.25">
      <c r="A172" s="54" t="s">
        <v>51</v>
      </c>
      <c r="B172" s="70"/>
      <c r="C172" s="17">
        <f>[1]Monthly!CP171</f>
        <v>0</v>
      </c>
      <c r="D172" s="17">
        <f>[1]Fiscal!I171</f>
        <v>0</v>
      </c>
      <c r="E172" s="17"/>
      <c r="F172" s="89">
        <f>[1]Monthly!CD171</f>
        <v>0</v>
      </c>
      <c r="G172" s="19"/>
    </row>
    <row r="173" spans="1:7" x14ac:dyDescent="0.25">
      <c r="A173" s="54" t="s">
        <v>52</v>
      </c>
      <c r="B173" s="70"/>
      <c r="C173" s="17">
        <f>[1]Monthly!CP172</f>
        <v>0</v>
      </c>
      <c r="D173" s="17">
        <f>[1]Fiscal!I172</f>
        <v>0</v>
      </c>
      <c r="E173" s="17"/>
      <c r="F173" s="89">
        <f>[1]Monthly!CD172</f>
        <v>0</v>
      </c>
      <c r="G173" s="19"/>
    </row>
    <row r="174" spans="1:7" x14ac:dyDescent="0.25">
      <c r="A174" s="54" t="s">
        <v>53</v>
      </c>
      <c r="B174" s="70"/>
      <c r="C174" s="17">
        <f>[1]Monthly!CP173</f>
        <v>5</v>
      </c>
      <c r="D174" s="17">
        <f>[1]Fiscal!I173</f>
        <v>39</v>
      </c>
      <c r="E174" s="17"/>
      <c r="F174" s="89">
        <f>[1]Monthly!CD173</f>
        <v>0</v>
      </c>
      <c r="G174" s="19"/>
    </row>
    <row r="175" spans="1:7" x14ac:dyDescent="0.25">
      <c r="A175" s="54" t="s">
        <v>54</v>
      </c>
      <c r="B175" s="70"/>
      <c r="C175" s="17">
        <f>[1]Monthly!CP174</f>
        <v>8</v>
      </c>
      <c r="D175" s="17">
        <f>[1]Fiscal!I174</f>
        <v>65</v>
      </c>
      <c r="E175" s="17"/>
      <c r="F175" s="89">
        <f>[1]Monthly!CD174</f>
        <v>4</v>
      </c>
      <c r="G175" s="19">
        <f t="shared" si="11"/>
        <v>1</v>
      </c>
    </row>
    <row r="176" spans="1:7" x14ac:dyDescent="0.25">
      <c r="A176" s="54" t="s">
        <v>55</v>
      </c>
      <c r="B176" s="70"/>
      <c r="C176" s="17">
        <f>[1]Monthly!CP175</f>
        <v>0</v>
      </c>
      <c r="D176" s="17">
        <f>[1]Fiscal!I175</f>
        <v>0</v>
      </c>
      <c r="E176" s="17"/>
      <c r="F176" s="89">
        <f>[1]Monthly!CD175</f>
        <v>0</v>
      </c>
      <c r="G176" s="19"/>
    </row>
    <row r="177" spans="1:7" x14ac:dyDescent="0.25">
      <c r="A177" s="90" t="s">
        <v>27</v>
      </c>
      <c r="B177" s="24"/>
      <c r="C177" s="24">
        <f>SUM(C169:C176)</f>
        <v>41</v>
      </c>
      <c r="D177" s="24">
        <f>SUM(D169:D176)</f>
        <v>287</v>
      </c>
      <c r="E177" s="24"/>
      <c r="F177" s="91">
        <f>SUM(F169:F176)</f>
        <v>30</v>
      </c>
      <c r="G177" s="19">
        <f t="shared" si="11"/>
        <v>0.36666666666666664</v>
      </c>
    </row>
    <row r="178" spans="1:7" x14ac:dyDescent="0.25">
      <c r="A178" s="4"/>
      <c r="B178" s="11"/>
      <c r="C178" s="32"/>
      <c r="D178" s="32"/>
      <c r="E178" s="32"/>
      <c r="F178" s="84"/>
      <c r="G178" s="81"/>
    </row>
    <row r="179" spans="1:7" x14ac:dyDescent="0.25">
      <c r="A179" s="4"/>
      <c r="B179" s="61" t="s">
        <v>103</v>
      </c>
      <c r="C179" s="8" t="s">
        <v>104</v>
      </c>
      <c r="D179" s="62" t="s">
        <v>105</v>
      </c>
      <c r="E179" s="62" t="s">
        <v>106</v>
      </c>
      <c r="F179" s="63" t="s">
        <v>107</v>
      </c>
      <c r="G179" s="10" t="s">
        <v>7</v>
      </c>
    </row>
    <row r="180" spans="1:7" x14ac:dyDescent="0.25">
      <c r="A180" s="2" t="s">
        <v>130</v>
      </c>
      <c r="B180" s="66" t="s">
        <v>109</v>
      </c>
      <c r="C180" s="62" t="s">
        <v>110</v>
      </c>
      <c r="D180" s="62" t="s">
        <v>110</v>
      </c>
      <c r="E180" s="62" t="s">
        <v>111</v>
      </c>
      <c r="F180" s="63" t="s">
        <v>111</v>
      </c>
      <c r="G180" s="8" t="s">
        <v>11</v>
      </c>
    </row>
    <row r="181" spans="1:7" x14ac:dyDescent="0.25">
      <c r="A181" s="54" t="s">
        <v>131</v>
      </c>
      <c r="B181" s="70">
        <f>[1]Monthly!CP177</f>
        <v>0</v>
      </c>
      <c r="C181" s="17">
        <f>[1]Monthly!CP178</f>
        <v>0</v>
      </c>
      <c r="D181" s="17">
        <f>[1]Fiscal!I178</f>
        <v>0</v>
      </c>
      <c r="E181" s="17">
        <f>[1]Monthly!CD177</f>
        <v>0</v>
      </c>
      <c r="F181" s="89">
        <f>[1]Monthly!CD178</f>
        <v>0</v>
      </c>
      <c r="G181" s="19"/>
    </row>
    <row r="182" spans="1:7" x14ac:dyDescent="0.25">
      <c r="A182" s="54" t="s">
        <v>132</v>
      </c>
      <c r="B182" s="70">
        <f>[1]Monthly!CP179</f>
        <v>0</v>
      </c>
      <c r="C182" s="17">
        <f>[1]Monthly!CP180</f>
        <v>445</v>
      </c>
      <c r="D182" s="17">
        <f>[1]Fiscal!I180</f>
        <v>3457</v>
      </c>
      <c r="E182" s="17">
        <f>[1]Monthly!CD179</f>
        <v>4</v>
      </c>
      <c r="F182" s="89">
        <f>[1]Monthly!CD180</f>
        <v>422</v>
      </c>
      <c r="G182" s="19">
        <f>(C182-F182)/F182</f>
        <v>5.4502369668246446E-2</v>
      </c>
    </row>
    <row r="183" spans="1:7" x14ac:dyDescent="0.25">
      <c r="A183" s="65" t="s">
        <v>133</v>
      </c>
      <c r="B183" s="70">
        <f>[1]Monthly!CP181</f>
        <v>33</v>
      </c>
      <c r="C183" s="17">
        <f>[1]Monthly!CP182</f>
        <v>593</v>
      </c>
      <c r="D183" s="17">
        <f>[1]Fiscal!I182</f>
        <v>5106</v>
      </c>
      <c r="E183" s="17">
        <f>[1]Monthly!CD181</f>
        <v>18</v>
      </c>
      <c r="F183" s="89">
        <f>[1]Monthly!CD182</f>
        <v>414</v>
      </c>
      <c r="G183" s="19">
        <f>(C183-F183)/F183</f>
        <v>0.43236714975845408</v>
      </c>
    </row>
    <row r="184" spans="1:7" x14ac:dyDescent="0.25">
      <c r="A184" s="65" t="s">
        <v>134</v>
      </c>
      <c r="B184" s="70">
        <f>[1]Monthly!CP185</f>
        <v>0</v>
      </c>
      <c r="C184" s="17">
        <f>[1]Monthly!CP186+[1]Monthly!CP187</f>
        <v>0</v>
      </c>
      <c r="D184" s="17">
        <f>[1]Fiscal!I195</f>
        <v>4366</v>
      </c>
      <c r="E184" s="70">
        <f>[1]Monthly!CD185</f>
        <v>4</v>
      </c>
      <c r="F184" s="17">
        <f>[1]Monthly!QY186+[1]Monthly!CD187</f>
        <v>81</v>
      </c>
      <c r="G184" s="19">
        <f>(C184-F184)/F184</f>
        <v>-1</v>
      </c>
    </row>
    <row r="185" spans="1:7" x14ac:dyDescent="0.25">
      <c r="A185" s="41"/>
      <c r="B185" s="41"/>
      <c r="C185" s="41"/>
      <c r="D185" s="41"/>
      <c r="E185" s="41"/>
      <c r="F185" s="41"/>
      <c r="G185" s="41"/>
    </row>
    <row r="186" spans="1:7" x14ac:dyDescent="0.25">
      <c r="A186" s="41"/>
      <c r="B186" s="41"/>
      <c r="C186" s="41"/>
      <c r="D186" s="8" t="s">
        <v>4</v>
      </c>
      <c r="E186" s="8" t="s">
        <v>5</v>
      </c>
      <c r="F186" s="9" t="s">
        <v>6</v>
      </c>
      <c r="G186" s="10" t="s">
        <v>7</v>
      </c>
    </row>
    <row r="187" spans="1:7" x14ac:dyDescent="0.25">
      <c r="A187" s="2" t="s">
        <v>135</v>
      </c>
      <c r="B187" s="4"/>
      <c r="C187" s="11"/>
      <c r="D187" s="8" t="s">
        <v>8</v>
      </c>
      <c r="E187" s="8" t="s">
        <v>9</v>
      </c>
      <c r="F187" s="9" t="s">
        <v>10</v>
      </c>
      <c r="G187" s="8" t="s">
        <v>11</v>
      </c>
    </row>
    <row r="188" spans="1:7" x14ac:dyDescent="0.25">
      <c r="A188" s="14" t="s">
        <v>136</v>
      </c>
      <c r="B188" s="15"/>
      <c r="C188" s="16"/>
      <c r="D188" s="17">
        <f>[1]Monthly!CP198</f>
        <v>21</v>
      </c>
      <c r="E188" s="43">
        <f>[1]Fiscal!I198</f>
        <v>59</v>
      </c>
      <c r="F188" s="17">
        <f>[1]Monthly!CD198</f>
        <v>0</v>
      </c>
      <c r="G188" s="92"/>
    </row>
    <row r="189" spans="1:7" x14ac:dyDescent="0.25">
      <c r="A189" s="14" t="s">
        <v>137</v>
      </c>
      <c r="B189" s="15"/>
      <c r="C189" s="16"/>
      <c r="D189" s="17">
        <f>[1]Monthly!CP199</f>
        <v>0</v>
      </c>
      <c r="E189" s="43">
        <f>[1]Fiscal!I199</f>
        <v>0</v>
      </c>
      <c r="F189" s="17">
        <f>[1]Monthly!CD199</f>
        <v>9</v>
      </c>
      <c r="G189" s="92">
        <f>(+D189-F189)/F189</f>
        <v>-1</v>
      </c>
    </row>
    <row r="190" spans="1:7" x14ac:dyDescent="0.25">
      <c r="A190" s="39" t="s">
        <v>138</v>
      </c>
      <c r="B190" s="44"/>
      <c r="C190" s="51"/>
      <c r="D190" s="17">
        <f>[1]Monthly!CP200</f>
        <v>275</v>
      </c>
      <c r="E190" s="43">
        <f>[1]Fiscal!I200</f>
        <v>1809</v>
      </c>
      <c r="F190" s="17">
        <f>[1]Monthly!CD200</f>
        <v>219</v>
      </c>
      <c r="G190" s="92">
        <f>(+D190-F190)/F190</f>
        <v>0.25570776255707761</v>
      </c>
    </row>
    <row r="191" spans="1:7" x14ac:dyDescent="0.25">
      <c r="A191" s="39"/>
      <c r="B191" s="44"/>
      <c r="C191" s="45" t="s">
        <v>27</v>
      </c>
      <c r="D191" s="24">
        <f>SUM(D188:D190)</f>
        <v>296</v>
      </c>
      <c r="E191" s="24">
        <f>SUM(E188:E190)</f>
        <v>1868</v>
      </c>
      <c r="F191" s="24">
        <f>SUM(F188:F190)</f>
        <v>228</v>
      </c>
      <c r="G191" s="92">
        <f>(+D191-F191)/F191</f>
        <v>0.2982456140350877</v>
      </c>
    </row>
    <row r="192" spans="1:7" x14ac:dyDescent="0.25">
      <c r="A192" s="4"/>
      <c r="B192" s="4"/>
      <c r="C192" s="11"/>
      <c r="D192" s="32"/>
      <c r="E192" s="32"/>
      <c r="F192" s="32"/>
      <c r="G192" s="12"/>
    </row>
    <row r="193" spans="1:7" x14ac:dyDescent="0.25">
      <c r="A193" s="2" t="s">
        <v>139</v>
      </c>
      <c r="B193" s="4"/>
      <c r="C193" s="11"/>
      <c r="D193" s="32"/>
      <c r="E193" s="32"/>
      <c r="F193" s="32"/>
      <c r="G193" s="12"/>
    </row>
    <row r="194" spans="1:7" x14ac:dyDescent="0.25">
      <c r="A194" s="14" t="s">
        <v>140</v>
      </c>
      <c r="B194" s="15"/>
      <c r="C194" s="16"/>
      <c r="D194" s="17">
        <f>[1]Monthly!CP203</f>
        <v>0</v>
      </c>
      <c r="E194" s="43">
        <f>[1]Fiscal!I203</f>
        <v>318</v>
      </c>
      <c r="F194" s="17">
        <f>[1]Monthly!CD203</f>
        <v>65</v>
      </c>
      <c r="G194" s="19">
        <f>(+D194-F194)/F194</f>
        <v>-1</v>
      </c>
    </row>
    <row r="195" spans="1:7" x14ac:dyDescent="0.25">
      <c r="A195" s="39" t="s">
        <v>141</v>
      </c>
      <c r="B195" s="44"/>
      <c r="C195" s="51"/>
      <c r="D195" s="17">
        <f>[1]Monthly!CP204</f>
        <v>0</v>
      </c>
      <c r="E195" s="43">
        <f>[1]Fiscal!I204</f>
        <v>1231</v>
      </c>
      <c r="F195" s="17">
        <f>[1]Monthly!CD204</f>
        <v>158</v>
      </c>
      <c r="G195" s="19">
        <f>(+D195-F195)/F195</f>
        <v>-1</v>
      </c>
    </row>
    <row r="196" spans="1:7" x14ac:dyDescent="0.25">
      <c r="A196" s="4"/>
      <c r="B196" s="4"/>
      <c r="C196" s="11"/>
      <c r="D196" s="32"/>
      <c r="E196" s="32"/>
      <c r="F196" s="32"/>
      <c r="G196" s="12"/>
    </row>
    <row r="197" spans="1:7" x14ac:dyDescent="0.25">
      <c r="A197" s="2" t="s">
        <v>142</v>
      </c>
      <c r="B197" s="4"/>
      <c r="C197" s="11"/>
      <c r="D197" s="32"/>
      <c r="E197" s="32"/>
      <c r="F197" s="32"/>
      <c r="G197" s="12"/>
    </row>
    <row r="198" spans="1:7" x14ac:dyDescent="0.25">
      <c r="A198" s="14" t="s">
        <v>143</v>
      </c>
      <c r="B198" s="15"/>
      <c r="C198" s="16"/>
      <c r="D198" s="17">
        <f>[1]Monthly!CP207</f>
        <v>7698</v>
      </c>
      <c r="E198" s="43">
        <f>[1]Fiscal!I207</f>
        <v>17143</v>
      </c>
      <c r="F198" s="17">
        <f>[1]Monthly!CD207</f>
        <v>1256</v>
      </c>
      <c r="G198" s="19">
        <f t="shared" ref="G198:G206" si="12">(+D198-F198)/F198</f>
        <v>5.1289808917197455</v>
      </c>
    </row>
    <row r="199" spans="1:7" x14ac:dyDescent="0.25">
      <c r="A199" s="39" t="s">
        <v>144</v>
      </c>
      <c r="B199" s="44"/>
      <c r="C199" s="51"/>
      <c r="D199" s="17">
        <f>[1]Monthly!CP208</f>
        <v>123</v>
      </c>
      <c r="E199" s="43">
        <f>[1]Fiscal!I208</f>
        <v>1742</v>
      </c>
      <c r="F199" s="17">
        <f>[1]Monthly!CD208</f>
        <v>195</v>
      </c>
      <c r="G199" s="19">
        <f t="shared" si="12"/>
        <v>-0.36923076923076925</v>
      </c>
    </row>
    <row r="200" spans="1:7" x14ac:dyDescent="0.25">
      <c r="A200" s="39" t="s">
        <v>145</v>
      </c>
      <c r="B200" s="44"/>
      <c r="C200" s="51"/>
      <c r="D200" s="17">
        <f>[1]Monthly!CP209</f>
        <v>1069</v>
      </c>
      <c r="E200" s="43">
        <f>[1]Fiscal!I209</f>
        <v>8297</v>
      </c>
      <c r="F200" s="17">
        <f>[1]Monthly!CD209</f>
        <v>886</v>
      </c>
      <c r="G200" s="19">
        <f t="shared" si="12"/>
        <v>0.20654627539503387</v>
      </c>
    </row>
    <row r="201" spans="1:7" x14ac:dyDescent="0.25">
      <c r="A201" s="39" t="s">
        <v>146</v>
      </c>
      <c r="B201" s="44"/>
      <c r="C201" s="51"/>
      <c r="D201" s="17">
        <f>[1]Monthly!CP210</f>
        <v>201</v>
      </c>
      <c r="E201" s="43">
        <f>[1]Fiscal!I210</f>
        <v>1734</v>
      </c>
      <c r="F201" s="17">
        <f>[1]Monthly!CD210</f>
        <v>344</v>
      </c>
      <c r="G201" s="19">
        <f t="shared" si="12"/>
        <v>-0.41569767441860467</v>
      </c>
    </row>
    <row r="202" spans="1:7" x14ac:dyDescent="0.25">
      <c r="A202" s="39" t="s">
        <v>147</v>
      </c>
      <c r="B202" s="44"/>
      <c r="C202" s="51"/>
      <c r="D202" s="17">
        <f>[1]Monthly!CP211</f>
        <v>0</v>
      </c>
      <c r="E202" s="43">
        <f>[1]Fiscal!I211</f>
        <v>0</v>
      </c>
      <c r="F202" s="17">
        <f>[1]Monthly!CD211</f>
        <v>0</v>
      </c>
      <c r="G202" s="19"/>
    </row>
    <row r="203" spans="1:7" x14ac:dyDescent="0.25">
      <c r="A203" s="39" t="s">
        <v>148</v>
      </c>
      <c r="B203" s="44"/>
      <c r="C203" s="51"/>
      <c r="D203" s="17">
        <f>[1]Monthly!CP212</f>
        <v>103</v>
      </c>
      <c r="E203" s="43">
        <f>[1]Fiscal!I212</f>
        <v>819</v>
      </c>
      <c r="F203" s="17">
        <f>[1]Monthly!CD212</f>
        <v>88</v>
      </c>
      <c r="G203" s="19">
        <f t="shared" si="12"/>
        <v>0.17045454545454544</v>
      </c>
    </row>
    <row r="204" spans="1:7" x14ac:dyDescent="0.25">
      <c r="A204" s="39" t="s">
        <v>149</v>
      </c>
      <c r="B204" s="44"/>
      <c r="C204" s="51"/>
      <c r="D204" s="17">
        <f>[1]Monthly!CP213</f>
        <v>258</v>
      </c>
      <c r="E204" s="43">
        <f>[1]Fiscal!I213</f>
        <v>1993</v>
      </c>
      <c r="F204" s="17">
        <f>[1]Monthly!CD213</f>
        <v>247</v>
      </c>
      <c r="G204" s="19">
        <f t="shared" si="12"/>
        <v>4.4534412955465584E-2</v>
      </c>
    </row>
    <row r="205" spans="1:7" hidden="1" x14ac:dyDescent="0.25">
      <c r="A205" s="21" t="s">
        <v>150</v>
      </c>
      <c r="B205" s="35"/>
      <c r="C205" s="36"/>
      <c r="D205" s="17">
        <f>[1]Monthly!CP214</f>
        <v>0</v>
      </c>
      <c r="E205" s="17">
        <f>[1]Fiscal!C214</f>
        <v>0</v>
      </c>
      <c r="F205" s="17">
        <f>[1]Monthly!CDI214</f>
        <v>0</v>
      </c>
      <c r="G205" s="19" t="e">
        <f t="shared" si="12"/>
        <v>#DIV/0!</v>
      </c>
    </row>
    <row r="206" spans="1:7" x14ac:dyDescent="0.25">
      <c r="A206" s="39" t="s">
        <v>151</v>
      </c>
      <c r="B206" s="44"/>
      <c r="C206" s="51"/>
      <c r="D206" s="17">
        <f>[1]Monthly!CP215</f>
        <v>1009</v>
      </c>
      <c r="E206" s="43">
        <f>[1]Fiscal!I215</f>
        <v>7397</v>
      </c>
      <c r="F206" s="17">
        <f>[1]Monthly!CD215</f>
        <v>763</v>
      </c>
      <c r="G206" s="19">
        <f t="shared" si="12"/>
        <v>0.32241153342070772</v>
      </c>
    </row>
    <row r="207" spans="1:7" x14ac:dyDescent="0.25">
      <c r="A207" s="4"/>
      <c r="B207" s="4"/>
      <c r="C207" s="11"/>
      <c r="D207" s="32"/>
      <c r="E207" s="32"/>
      <c r="F207" s="32"/>
      <c r="G207" s="12"/>
    </row>
    <row r="208" spans="1:7" x14ac:dyDescent="0.25">
      <c r="A208" s="2" t="s">
        <v>152</v>
      </c>
      <c r="B208" s="4"/>
      <c r="C208" s="11"/>
      <c r="D208" s="32"/>
      <c r="E208" s="32"/>
      <c r="F208" s="32"/>
      <c r="G208" s="12"/>
    </row>
    <row r="209" spans="1:7" x14ac:dyDescent="0.25">
      <c r="A209" s="14" t="s">
        <v>48</v>
      </c>
      <c r="B209" s="15"/>
      <c r="C209" s="16"/>
      <c r="D209" s="17">
        <f>[1]Monthly!CP218</f>
        <v>506</v>
      </c>
      <c r="E209" s="43">
        <f>[1]Fiscal!I218</f>
        <v>4436</v>
      </c>
      <c r="F209" s="17">
        <f>[1]Monthly!CD218</f>
        <v>486</v>
      </c>
      <c r="G209" s="19">
        <f t="shared" ref="G209:G218" si="13">(+D209-F209)/F209</f>
        <v>4.1152263374485597E-2</v>
      </c>
    </row>
    <row r="210" spans="1:7" x14ac:dyDescent="0.25">
      <c r="A210" s="39" t="s">
        <v>49</v>
      </c>
      <c r="B210" s="44"/>
      <c r="C210" s="51"/>
      <c r="D210" s="17">
        <f>[1]Monthly!CP219</f>
        <v>0</v>
      </c>
      <c r="E210" s="43">
        <f>[1]Fiscal!I219</f>
        <v>6</v>
      </c>
      <c r="F210" s="17">
        <f>[1]Monthly!CD219</f>
        <v>1</v>
      </c>
      <c r="G210" s="19">
        <f t="shared" si="13"/>
        <v>-1</v>
      </c>
    </row>
    <row r="211" spans="1:7" x14ac:dyDescent="0.25">
      <c r="A211" s="39" t="s">
        <v>50</v>
      </c>
      <c r="B211" s="44"/>
      <c r="C211" s="51"/>
      <c r="D211" s="17">
        <f>[1]Monthly!CP220</f>
        <v>2</v>
      </c>
      <c r="E211" s="43">
        <f>[1]Fiscal!I220</f>
        <v>18</v>
      </c>
      <c r="F211" s="17">
        <f>[1]Monthly!CD220</f>
        <v>2</v>
      </c>
      <c r="G211" s="19">
        <f t="shared" si="13"/>
        <v>0</v>
      </c>
    </row>
    <row r="212" spans="1:7" x14ac:dyDescent="0.25">
      <c r="A212" s="39" t="s">
        <v>51</v>
      </c>
      <c r="B212" s="44"/>
      <c r="C212" s="51"/>
      <c r="D212" s="17">
        <f>[1]Monthly!CP221</f>
        <v>0</v>
      </c>
      <c r="E212" s="43">
        <f>[1]Fiscal!I221</f>
        <v>13</v>
      </c>
      <c r="F212" s="17">
        <f>[1]Monthly!CD221</f>
        <v>0</v>
      </c>
      <c r="G212" s="19"/>
    </row>
    <row r="213" spans="1:7" x14ac:dyDescent="0.25">
      <c r="A213" s="39" t="s">
        <v>52</v>
      </c>
      <c r="B213" s="44"/>
      <c r="C213" s="51"/>
      <c r="D213" s="17">
        <f>[1]Monthly!CP222</f>
        <v>0</v>
      </c>
      <c r="E213" s="43">
        <f>[1]Fiscal!I222</f>
        <v>17</v>
      </c>
      <c r="F213" s="17">
        <f>[1]Monthly!CD222</f>
        <v>3</v>
      </c>
      <c r="G213" s="19">
        <f t="shared" si="13"/>
        <v>-1</v>
      </c>
    </row>
    <row r="214" spans="1:7" x14ac:dyDescent="0.25">
      <c r="A214" s="39" t="s">
        <v>53</v>
      </c>
      <c r="B214" s="44"/>
      <c r="C214" s="51"/>
      <c r="D214" s="17">
        <f>[1]Monthly!CP223</f>
        <v>3</v>
      </c>
      <c r="E214" s="43">
        <f>[1]Fiscal!I223</f>
        <v>38</v>
      </c>
      <c r="F214" s="17">
        <f>[1]Monthly!CD223</f>
        <v>2</v>
      </c>
      <c r="G214" s="19">
        <f t="shared" si="13"/>
        <v>0.5</v>
      </c>
    </row>
    <row r="215" spans="1:7" x14ac:dyDescent="0.25">
      <c r="A215" s="39" t="s">
        <v>54</v>
      </c>
      <c r="B215" s="44"/>
      <c r="C215" s="51"/>
      <c r="D215" s="17">
        <f>[1]Monthly!CP224</f>
        <v>1</v>
      </c>
      <c r="E215" s="43">
        <f>[1]Fiscal!I224</f>
        <v>23</v>
      </c>
      <c r="F215" s="17">
        <f>[1]Monthly!CD224</f>
        <v>0</v>
      </c>
      <c r="G215" s="19"/>
    </row>
    <row r="216" spans="1:7" x14ac:dyDescent="0.25">
      <c r="A216" s="39" t="s">
        <v>55</v>
      </c>
      <c r="B216" s="44"/>
      <c r="C216" s="51"/>
      <c r="D216" s="17">
        <f>[1]Monthly!CP225</f>
        <v>0</v>
      </c>
      <c r="E216" s="43">
        <f>[1]Fiscal!I225</f>
        <v>0</v>
      </c>
      <c r="F216" s="17">
        <f>[1]Monthly!CD225</f>
        <v>0</v>
      </c>
      <c r="G216" s="19"/>
    </row>
    <row r="217" spans="1:7" x14ac:dyDescent="0.25">
      <c r="A217" s="39"/>
      <c r="B217" s="40"/>
      <c r="C217" s="93" t="s">
        <v>27</v>
      </c>
      <c r="D217" s="24">
        <f>SUM(D209:D216)</f>
        <v>512</v>
      </c>
      <c r="E217" s="24">
        <f>SUM(E209:E216)</f>
        <v>4551</v>
      </c>
      <c r="F217" s="24">
        <f>SUM(F209:F216)</f>
        <v>494</v>
      </c>
      <c r="G217" s="19">
        <f t="shared" si="13"/>
        <v>3.643724696356275E-2</v>
      </c>
    </row>
    <row r="218" spans="1:7" x14ac:dyDescent="0.25">
      <c r="A218" s="47" t="s">
        <v>153</v>
      </c>
      <c r="B218" s="94"/>
      <c r="C218" s="95" t="s">
        <v>27</v>
      </c>
      <c r="D218" s="17">
        <f>[1]Monthly!CP227</f>
        <v>52321</v>
      </c>
      <c r="E218" s="43"/>
      <c r="F218" s="17">
        <f>[1]Monthly!CD227</f>
        <v>48536</v>
      </c>
      <c r="G218" s="19">
        <f t="shared" si="13"/>
        <v>7.7983352563045991E-2</v>
      </c>
    </row>
    <row r="219" spans="1:7" x14ac:dyDescent="0.25">
      <c r="A219" s="4"/>
      <c r="B219" s="4"/>
      <c r="C219" s="11"/>
      <c r="D219" s="32"/>
      <c r="E219" s="32"/>
      <c r="F219" s="32"/>
      <c r="G219" s="46"/>
    </row>
    <row r="220" spans="1:7" x14ac:dyDescent="0.25">
      <c r="A220" s="2" t="s">
        <v>154</v>
      </c>
      <c r="B220" s="4"/>
      <c r="C220" s="11"/>
      <c r="D220" s="32"/>
      <c r="E220" s="32"/>
      <c r="F220" s="32"/>
      <c r="G220" s="12"/>
    </row>
    <row r="221" spans="1:7" x14ac:dyDescent="0.25">
      <c r="A221" s="14" t="s">
        <v>155</v>
      </c>
      <c r="B221" s="15"/>
      <c r="C221" s="16"/>
      <c r="D221" s="96">
        <f>[1]Monthly!CP231</f>
        <v>1255.2</v>
      </c>
      <c r="E221" s="43">
        <f>[1]Fiscal!I231</f>
        <v>9670.7200000000012</v>
      </c>
      <c r="F221" s="96">
        <f>[1]Monthly!CD231</f>
        <v>888.67</v>
      </c>
      <c r="G221" s="19">
        <f t="shared" ref="G221:G232" si="14">(+D221-F221)/F221</f>
        <v>0.41244781527451146</v>
      </c>
    </row>
    <row r="222" spans="1:7" x14ac:dyDescent="0.25">
      <c r="A222" s="39" t="s">
        <v>156</v>
      </c>
      <c r="B222" s="44"/>
      <c r="C222" s="51"/>
      <c r="D222" s="96">
        <f>[1]Monthly!CP232</f>
        <v>596.74</v>
      </c>
      <c r="E222" s="43">
        <f>[1]Fiscal!I232</f>
        <v>6959.32</v>
      </c>
      <c r="F222" s="96">
        <f>[1]Monthly!CD232</f>
        <v>331.76</v>
      </c>
      <c r="G222" s="19">
        <f t="shared" si="14"/>
        <v>0.79870991077887632</v>
      </c>
    </row>
    <row r="223" spans="1:7" x14ac:dyDescent="0.25">
      <c r="A223" s="39" t="s">
        <v>157</v>
      </c>
      <c r="B223" s="44"/>
      <c r="C223" s="51"/>
      <c r="D223" s="96">
        <f>[1]Monthly!CP233</f>
        <v>57</v>
      </c>
      <c r="E223" s="43">
        <f>[1]Fiscal!I233</f>
        <v>273</v>
      </c>
      <c r="F223" s="96">
        <f>[1]Monthly!CD233</f>
        <v>33</v>
      </c>
      <c r="G223" s="19">
        <f t="shared" si="14"/>
        <v>0.72727272727272729</v>
      </c>
    </row>
    <row r="224" spans="1:7" x14ac:dyDescent="0.25">
      <c r="A224" s="39" t="s">
        <v>158</v>
      </c>
      <c r="B224" s="44"/>
      <c r="C224" s="51"/>
      <c r="D224" s="96">
        <f>[1]Monthly!CP234</f>
        <v>0</v>
      </c>
      <c r="E224" s="43">
        <f>[1]Fiscal!I234</f>
        <v>0</v>
      </c>
      <c r="F224" s="96">
        <f>[1]Monthly!CD234</f>
        <v>0</v>
      </c>
      <c r="G224" s="19"/>
    </row>
    <row r="225" spans="1:7" hidden="1" x14ac:dyDescent="0.25">
      <c r="A225" s="39" t="s">
        <v>159</v>
      </c>
      <c r="B225" s="44"/>
      <c r="C225" s="51"/>
      <c r="D225" s="96">
        <f>[1]Monthly!CP235</f>
        <v>0</v>
      </c>
      <c r="E225" s="43">
        <f>[1]Fiscal!H235</f>
        <v>0</v>
      </c>
      <c r="F225" s="96">
        <f>[1]Monthly!CD235</f>
        <v>0</v>
      </c>
      <c r="G225" s="19" t="e">
        <f t="shared" si="14"/>
        <v>#DIV/0!</v>
      </c>
    </row>
    <row r="226" spans="1:7" x14ac:dyDescent="0.25">
      <c r="A226" s="39" t="s">
        <v>160</v>
      </c>
      <c r="B226" s="44"/>
      <c r="C226" s="51"/>
      <c r="D226" s="96">
        <f>[1]Monthly!CP236</f>
        <v>0</v>
      </c>
      <c r="E226" s="43">
        <f>[1]Fiscal!I236</f>
        <v>0</v>
      </c>
      <c r="F226" s="96">
        <f>[1]Monthly!CD236</f>
        <v>0</v>
      </c>
      <c r="G226" s="19"/>
    </row>
    <row r="227" spans="1:7" hidden="1" x14ac:dyDescent="0.25">
      <c r="A227" s="39" t="s">
        <v>161</v>
      </c>
      <c r="B227" s="44"/>
      <c r="C227" s="51"/>
      <c r="D227" s="96">
        <f>[1]Monthly!CP237</f>
        <v>0</v>
      </c>
      <c r="E227" s="43">
        <f>[1]Fiscal!H237</f>
        <v>0</v>
      </c>
      <c r="F227" s="96">
        <f>[1]Monthly!CD237</f>
        <v>0</v>
      </c>
      <c r="G227" s="19" t="e">
        <f t="shared" si="14"/>
        <v>#DIV/0!</v>
      </c>
    </row>
    <row r="228" spans="1:7" hidden="1" x14ac:dyDescent="0.25">
      <c r="A228" s="39" t="s">
        <v>162</v>
      </c>
      <c r="B228" s="44"/>
      <c r="C228" s="51"/>
      <c r="D228" s="96">
        <f>[1]Monthly!CP238</f>
        <v>0</v>
      </c>
      <c r="E228" s="43">
        <f>[1]Fiscal!H238</f>
        <v>0</v>
      </c>
      <c r="F228" s="96">
        <f>[1]Monthly!CD238</f>
        <v>0</v>
      </c>
      <c r="G228" s="19" t="e">
        <f t="shared" si="14"/>
        <v>#DIV/0!</v>
      </c>
    </row>
    <row r="229" spans="1:7" x14ac:dyDescent="0.25">
      <c r="A229" s="39" t="s">
        <v>163</v>
      </c>
      <c r="B229" s="44"/>
      <c r="C229" s="51"/>
      <c r="D229" s="96">
        <f>[1]Monthly!CP239</f>
        <v>3475</v>
      </c>
      <c r="E229" s="43">
        <f>[1]Fiscal!I239</f>
        <v>28225</v>
      </c>
      <c r="F229" s="96">
        <f>[1]Monthly!CD239</f>
        <v>1505</v>
      </c>
      <c r="G229" s="19">
        <f t="shared" si="14"/>
        <v>1.308970099667774</v>
      </c>
    </row>
    <row r="230" spans="1:7" hidden="1" x14ac:dyDescent="0.25">
      <c r="A230" s="49" t="s">
        <v>164</v>
      </c>
      <c r="B230" s="44"/>
      <c r="C230" s="51"/>
      <c r="D230" s="96">
        <f>[1]Monthly!CP240</f>
        <v>0</v>
      </c>
      <c r="E230" s="43">
        <f>[1]Fiscal!H240</f>
        <v>0</v>
      </c>
      <c r="F230" s="96">
        <f>[1]Monthly!CD240</f>
        <v>0</v>
      </c>
      <c r="G230" s="19" t="e">
        <f t="shared" si="14"/>
        <v>#DIV/0!</v>
      </c>
    </row>
    <row r="231" spans="1:7" x14ac:dyDescent="0.25">
      <c r="A231" s="39" t="s">
        <v>165</v>
      </c>
      <c r="B231" s="44"/>
      <c r="C231" s="51"/>
      <c r="D231" s="96">
        <f>[1]Monthly!CP241</f>
        <v>10</v>
      </c>
      <c r="E231" s="43">
        <f>[1]Fiscal!I241</f>
        <v>20</v>
      </c>
      <c r="F231" s="96">
        <f>[1]Monthly!CD241</f>
        <v>0</v>
      </c>
      <c r="G231" s="19"/>
    </row>
    <row r="232" spans="1:7" x14ac:dyDescent="0.25">
      <c r="A232" s="39"/>
      <c r="B232" s="40"/>
      <c r="C232" s="93" t="s">
        <v>27</v>
      </c>
      <c r="D232" s="97">
        <f>SUM(D221:D231)</f>
        <v>5393.9400000000005</v>
      </c>
      <c r="E232" s="97">
        <f>SUM(E221:E231)</f>
        <v>45148.04</v>
      </c>
      <c r="F232" s="97">
        <f>SUM(F221:F231)</f>
        <v>2758.43</v>
      </c>
      <c r="G232" s="19">
        <f t="shared" si="14"/>
        <v>0.95543841968076071</v>
      </c>
    </row>
    <row r="233" spans="1:7" x14ac:dyDescent="0.25">
      <c r="A233" s="41"/>
      <c r="B233" s="41"/>
      <c r="C233" s="41"/>
      <c r="D233" s="41"/>
      <c r="E233" s="41"/>
      <c r="F233" s="41"/>
      <c r="G233" s="41"/>
    </row>
    <row r="234" spans="1:7" x14ac:dyDescent="0.25">
      <c r="A234" s="41"/>
      <c r="B234" s="41"/>
      <c r="C234" s="41"/>
      <c r="D234" s="41"/>
      <c r="E234" s="41"/>
      <c r="F234" s="41"/>
      <c r="G234" s="41"/>
    </row>
    <row r="235" spans="1:7" x14ac:dyDescent="0.25">
      <c r="A235" s="54" t="s">
        <v>166</v>
      </c>
      <c r="B235" s="54"/>
      <c r="C235" s="70"/>
      <c r="D235" s="96">
        <f>[1]Monthly!CP244</f>
        <v>2453.42</v>
      </c>
      <c r="E235" s="96">
        <f>[1]Fiscal!I244</f>
        <v>30728.79</v>
      </c>
      <c r="F235" s="96">
        <f>[1]Monthly!CD244</f>
        <v>2083.65</v>
      </c>
      <c r="G235" s="19">
        <f t="shared" ref="G235" si="15">(+D235-F235)/F235</f>
        <v>0.17746262568089649</v>
      </c>
    </row>
    <row r="236" spans="1:7" x14ac:dyDescent="0.25">
      <c r="A236" s="54" t="s">
        <v>167</v>
      </c>
      <c r="B236" s="54"/>
      <c r="C236" s="70"/>
      <c r="D236" s="96">
        <f>[1]Monthly!CP245</f>
        <v>0</v>
      </c>
      <c r="E236" s="96">
        <f>[1]Fiscal!I245</f>
        <v>0</v>
      </c>
      <c r="F236" s="96">
        <f>[1]Monthly!CD245</f>
        <v>0</v>
      </c>
      <c r="G236" s="19"/>
    </row>
  </sheetData>
  <pageMargins left="0.7" right="0.7" top="0.75" bottom="0.75" header="0.3" footer="0.3"/>
  <pageSetup scale="69" orientation="portrait" r:id="rId1"/>
  <rowBreaks count="3" manualBreakCount="3">
    <brk id="42" max="6" man="1"/>
    <brk id="103" max="6" man="1"/>
    <brk id="16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Feb 23</vt:lpstr>
      <vt:lpstr>'Feb 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cp:lastPrinted>2023-03-16T20:44:41Z</cp:lastPrinted>
  <dcterms:created xsi:type="dcterms:W3CDTF">2023-03-16T20:33:37Z</dcterms:created>
  <dcterms:modified xsi:type="dcterms:W3CDTF">2023-03-16T20:46:37Z</dcterms:modified>
</cp:coreProperties>
</file>