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ly bd mtg\"/>
    </mc:Choice>
  </mc:AlternateContent>
  <bookViews>
    <workbookView xWindow="0" yWindow="0" windowWidth="28800" windowHeight="12300"/>
  </bookViews>
  <sheets>
    <sheet name="June 23" sheetId="1" r:id="rId1"/>
  </sheets>
  <externalReferences>
    <externalReference r:id="rId2"/>
  </externalReferences>
  <definedNames>
    <definedName name="_xlnm.Print_Area" localSheetId="0">'June 23'!$A$1:$G$235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6" i="1" l="1"/>
  <c r="E236" i="1"/>
  <c r="D236" i="1"/>
  <c r="F235" i="1"/>
  <c r="E235" i="1"/>
  <c r="D235" i="1"/>
  <c r="F231" i="1"/>
  <c r="E231" i="1"/>
  <c r="D231" i="1"/>
  <c r="F230" i="1"/>
  <c r="E230" i="1"/>
  <c r="D230" i="1"/>
  <c r="F229" i="1"/>
  <c r="E229" i="1"/>
  <c r="D229" i="1"/>
  <c r="F228" i="1"/>
  <c r="G228" i="1" s="1"/>
  <c r="E228" i="1"/>
  <c r="D228" i="1"/>
  <c r="F227" i="1"/>
  <c r="E227" i="1"/>
  <c r="D227" i="1"/>
  <c r="F226" i="1"/>
  <c r="E226" i="1"/>
  <c r="D226" i="1"/>
  <c r="F225" i="1"/>
  <c r="E225" i="1"/>
  <c r="D225" i="1"/>
  <c r="F224" i="1"/>
  <c r="E224" i="1"/>
  <c r="D224" i="1"/>
  <c r="F223" i="1"/>
  <c r="G223" i="1" s="1"/>
  <c r="E223" i="1"/>
  <c r="D223" i="1"/>
  <c r="F222" i="1"/>
  <c r="E222" i="1"/>
  <c r="D222" i="1"/>
  <c r="G222" i="1" s="1"/>
  <c r="F221" i="1"/>
  <c r="E221" i="1"/>
  <c r="D221" i="1"/>
  <c r="F218" i="1"/>
  <c r="D218" i="1"/>
  <c r="F216" i="1"/>
  <c r="E216" i="1"/>
  <c r="D216" i="1"/>
  <c r="F215" i="1"/>
  <c r="E215" i="1"/>
  <c r="D215" i="1"/>
  <c r="F214" i="1"/>
  <c r="E214" i="1"/>
  <c r="D214" i="1"/>
  <c r="F213" i="1"/>
  <c r="E213" i="1"/>
  <c r="D213" i="1"/>
  <c r="F212" i="1"/>
  <c r="E212" i="1"/>
  <c r="D212" i="1"/>
  <c r="G212" i="1" s="1"/>
  <c r="F211" i="1"/>
  <c r="E211" i="1"/>
  <c r="D211" i="1"/>
  <c r="F210" i="1"/>
  <c r="E210" i="1"/>
  <c r="D210" i="1"/>
  <c r="F209" i="1"/>
  <c r="E209" i="1"/>
  <c r="D209" i="1"/>
  <c r="F206" i="1"/>
  <c r="E206" i="1"/>
  <c r="D206" i="1"/>
  <c r="G206" i="1" s="1"/>
  <c r="F205" i="1"/>
  <c r="E205" i="1"/>
  <c r="D205" i="1"/>
  <c r="F204" i="1"/>
  <c r="G204" i="1" s="1"/>
  <c r="E204" i="1"/>
  <c r="D204" i="1"/>
  <c r="F203" i="1"/>
  <c r="G203" i="1" s="1"/>
  <c r="E203" i="1"/>
  <c r="D203" i="1"/>
  <c r="F202" i="1"/>
  <c r="E202" i="1"/>
  <c r="D202" i="1"/>
  <c r="F201" i="1"/>
  <c r="E201" i="1"/>
  <c r="D201" i="1"/>
  <c r="G201" i="1" s="1"/>
  <c r="F200" i="1"/>
  <c r="E200" i="1"/>
  <c r="D200" i="1"/>
  <c r="F199" i="1"/>
  <c r="E199" i="1"/>
  <c r="D199" i="1"/>
  <c r="F198" i="1"/>
  <c r="E198" i="1"/>
  <c r="D198" i="1"/>
  <c r="G198" i="1" s="1"/>
  <c r="F195" i="1"/>
  <c r="E195" i="1"/>
  <c r="D195" i="1"/>
  <c r="G195" i="1" s="1"/>
  <c r="F194" i="1"/>
  <c r="E194" i="1"/>
  <c r="D194" i="1"/>
  <c r="F190" i="1"/>
  <c r="E190" i="1"/>
  <c r="D190" i="1"/>
  <c r="F189" i="1"/>
  <c r="E189" i="1"/>
  <c r="D189" i="1"/>
  <c r="F188" i="1"/>
  <c r="E188" i="1"/>
  <c r="D188" i="1"/>
  <c r="F184" i="1"/>
  <c r="E184" i="1"/>
  <c r="D184" i="1"/>
  <c r="C184" i="1"/>
  <c r="B184" i="1"/>
  <c r="F183" i="1"/>
  <c r="E183" i="1"/>
  <c r="D183" i="1"/>
  <c r="C183" i="1"/>
  <c r="G183" i="1" s="1"/>
  <c r="B183" i="1"/>
  <c r="F182" i="1"/>
  <c r="G182" i="1" s="1"/>
  <c r="E182" i="1"/>
  <c r="D182" i="1"/>
  <c r="C182" i="1"/>
  <c r="B182" i="1"/>
  <c r="F181" i="1"/>
  <c r="E181" i="1"/>
  <c r="D181" i="1"/>
  <c r="C181" i="1"/>
  <c r="B181" i="1"/>
  <c r="F176" i="1"/>
  <c r="D176" i="1"/>
  <c r="C176" i="1"/>
  <c r="F175" i="1"/>
  <c r="D175" i="1"/>
  <c r="C175" i="1"/>
  <c r="F174" i="1"/>
  <c r="D174" i="1"/>
  <c r="C174" i="1"/>
  <c r="F173" i="1"/>
  <c r="D173" i="1"/>
  <c r="C173" i="1"/>
  <c r="F172" i="1"/>
  <c r="D172" i="1"/>
  <c r="C172" i="1"/>
  <c r="F171" i="1"/>
  <c r="D171" i="1"/>
  <c r="C171" i="1"/>
  <c r="F170" i="1"/>
  <c r="D170" i="1"/>
  <c r="C170" i="1"/>
  <c r="F169" i="1"/>
  <c r="D169" i="1"/>
  <c r="C169" i="1"/>
  <c r="F165" i="1"/>
  <c r="D165" i="1"/>
  <c r="C165" i="1"/>
  <c r="F164" i="1"/>
  <c r="D164" i="1"/>
  <c r="C164" i="1"/>
  <c r="F161" i="1"/>
  <c r="E161" i="1"/>
  <c r="D161" i="1"/>
  <c r="C161" i="1"/>
  <c r="B161" i="1"/>
  <c r="F160" i="1"/>
  <c r="E160" i="1"/>
  <c r="D160" i="1"/>
  <c r="C160" i="1"/>
  <c r="B160" i="1"/>
  <c r="F159" i="1"/>
  <c r="E159" i="1"/>
  <c r="D159" i="1"/>
  <c r="C159" i="1"/>
  <c r="G159" i="1" s="1"/>
  <c r="B159" i="1"/>
  <c r="F158" i="1"/>
  <c r="E158" i="1"/>
  <c r="D158" i="1"/>
  <c r="C158" i="1"/>
  <c r="B158" i="1"/>
  <c r="F157" i="1"/>
  <c r="E157" i="1"/>
  <c r="D157" i="1"/>
  <c r="C157" i="1"/>
  <c r="B157" i="1"/>
  <c r="F156" i="1"/>
  <c r="E156" i="1"/>
  <c r="D156" i="1"/>
  <c r="C156" i="1"/>
  <c r="B156" i="1"/>
  <c r="F153" i="1"/>
  <c r="E153" i="1"/>
  <c r="D153" i="1"/>
  <c r="C153" i="1"/>
  <c r="B153" i="1"/>
  <c r="F152" i="1"/>
  <c r="E152" i="1"/>
  <c r="D152" i="1"/>
  <c r="C152" i="1"/>
  <c r="G152" i="1" s="1"/>
  <c r="B152" i="1"/>
  <c r="F151" i="1"/>
  <c r="G151" i="1" s="1"/>
  <c r="D151" i="1"/>
  <c r="C151" i="1"/>
  <c r="F150" i="1"/>
  <c r="E150" i="1"/>
  <c r="D150" i="1"/>
  <c r="C150" i="1"/>
  <c r="B150" i="1"/>
  <c r="F149" i="1"/>
  <c r="E149" i="1"/>
  <c r="D149" i="1"/>
  <c r="C149" i="1"/>
  <c r="B149" i="1"/>
  <c r="F148" i="1"/>
  <c r="E148" i="1"/>
  <c r="D148" i="1"/>
  <c r="C148" i="1"/>
  <c r="B148" i="1"/>
  <c r="F147" i="1"/>
  <c r="E147" i="1"/>
  <c r="D147" i="1"/>
  <c r="C147" i="1"/>
  <c r="G147" i="1" s="1"/>
  <c r="B147" i="1"/>
  <c r="F141" i="1"/>
  <c r="E141" i="1"/>
  <c r="D141" i="1"/>
  <c r="F140" i="1"/>
  <c r="E140" i="1"/>
  <c r="D140" i="1"/>
  <c r="G140" i="1" s="1"/>
  <c r="F139" i="1"/>
  <c r="E139" i="1"/>
  <c r="D139" i="1"/>
  <c r="G139" i="1" s="1"/>
  <c r="F138" i="1"/>
  <c r="E138" i="1"/>
  <c r="D138" i="1"/>
  <c r="F137" i="1"/>
  <c r="E137" i="1"/>
  <c r="D137" i="1"/>
  <c r="G137" i="1" s="1"/>
  <c r="F136" i="1"/>
  <c r="E136" i="1"/>
  <c r="D136" i="1"/>
  <c r="F135" i="1"/>
  <c r="E135" i="1"/>
  <c r="D135" i="1"/>
  <c r="F134" i="1"/>
  <c r="E134" i="1"/>
  <c r="D134" i="1"/>
  <c r="F131" i="1"/>
  <c r="E131" i="1"/>
  <c r="D131" i="1"/>
  <c r="F130" i="1"/>
  <c r="E130" i="1"/>
  <c r="D130" i="1"/>
  <c r="G130" i="1" s="1"/>
  <c r="F127" i="1"/>
  <c r="E127" i="1"/>
  <c r="D127" i="1"/>
  <c r="G127" i="1" s="1"/>
  <c r="F126" i="1"/>
  <c r="E126" i="1"/>
  <c r="D126" i="1"/>
  <c r="F125" i="1"/>
  <c r="E125" i="1"/>
  <c r="D125" i="1"/>
  <c r="G125" i="1" s="1"/>
  <c r="F121" i="1"/>
  <c r="E121" i="1"/>
  <c r="D121" i="1"/>
  <c r="F120" i="1"/>
  <c r="E120" i="1"/>
  <c r="D120" i="1"/>
  <c r="F119" i="1"/>
  <c r="E119" i="1"/>
  <c r="D119" i="1"/>
  <c r="F118" i="1"/>
  <c r="G118" i="1" s="1"/>
  <c r="E118" i="1"/>
  <c r="D118" i="1"/>
  <c r="F117" i="1"/>
  <c r="E117" i="1"/>
  <c r="D117" i="1"/>
  <c r="G117" i="1" s="1"/>
  <c r="F116" i="1"/>
  <c r="E116" i="1"/>
  <c r="D116" i="1"/>
  <c r="F115" i="1"/>
  <c r="E115" i="1"/>
  <c r="D115" i="1"/>
  <c r="F114" i="1"/>
  <c r="G114" i="1" s="1"/>
  <c r="E114" i="1"/>
  <c r="D114" i="1"/>
  <c r="F113" i="1"/>
  <c r="E113" i="1"/>
  <c r="D113" i="1"/>
  <c r="F112" i="1"/>
  <c r="E112" i="1"/>
  <c r="D112" i="1"/>
  <c r="G112" i="1" s="1"/>
  <c r="F111" i="1"/>
  <c r="E111" i="1"/>
  <c r="D111" i="1"/>
  <c r="G111" i="1" s="1"/>
  <c r="F110" i="1"/>
  <c r="E110" i="1"/>
  <c r="D110" i="1"/>
  <c r="F109" i="1"/>
  <c r="E109" i="1"/>
  <c r="D109" i="1"/>
  <c r="F108" i="1"/>
  <c r="E108" i="1"/>
  <c r="D108" i="1"/>
  <c r="G108" i="1" s="1"/>
  <c r="F107" i="1"/>
  <c r="E107" i="1"/>
  <c r="D107" i="1"/>
  <c r="F106" i="1"/>
  <c r="E106" i="1"/>
  <c r="D106" i="1"/>
  <c r="F102" i="1"/>
  <c r="E102" i="1"/>
  <c r="D102" i="1"/>
  <c r="F101" i="1"/>
  <c r="E101" i="1"/>
  <c r="D101" i="1"/>
  <c r="F100" i="1"/>
  <c r="E100" i="1"/>
  <c r="D100" i="1"/>
  <c r="G100" i="1" s="1"/>
  <c r="F99" i="1"/>
  <c r="E99" i="1"/>
  <c r="D99" i="1"/>
  <c r="F98" i="1"/>
  <c r="E98" i="1"/>
  <c r="D98" i="1"/>
  <c r="G98" i="1" s="1"/>
  <c r="F97" i="1"/>
  <c r="E97" i="1"/>
  <c r="D97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G89" i="1" s="1"/>
  <c r="F88" i="1"/>
  <c r="E88" i="1"/>
  <c r="D88" i="1"/>
  <c r="F87" i="1"/>
  <c r="E87" i="1"/>
  <c r="D87" i="1"/>
  <c r="G87" i="1" s="1"/>
  <c r="F86" i="1"/>
  <c r="E86" i="1"/>
  <c r="D86" i="1"/>
  <c r="G86" i="1" s="1"/>
  <c r="F85" i="1"/>
  <c r="E85" i="1"/>
  <c r="D85" i="1"/>
  <c r="F84" i="1"/>
  <c r="E84" i="1"/>
  <c r="D84" i="1"/>
  <c r="F83" i="1"/>
  <c r="E83" i="1"/>
  <c r="D83" i="1"/>
  <c r="F82" i="1"/>
  <c r="E82" i="1"/>
  <c r="D82" i="1"/>
  <c r="G82" i="1" s="1"/>
  <c r="F81" i="1"/>
  <c r="E81" i="1"/>
  <c r="D81" i="1"/>
  <c r="G81" i="1" s="1"/>
  <c r="F77" i="1"/>
  <c r="E77" i="1"/>
  <c r="D77" i="1"/>
  <c r="F76" i="1"/>
  <c r="E76" i="1"/>
  <c r="D76" i="1"/>
  <c r="F75" i="1"/>
  <c r="E75" i="1"/>
  <c r="D75" i="1"/>
  <c r="F74" i="1"/>
  <c r="E74" i="1"/>
  <c r="D74" i="1"/>
  <c r="F72" i="1"/>
  <c r="E72" i="1"/>
  <c r="D72" i="1"/>
  <c r="F71" i="1"/>
  <c r="E71" i="1"/>
  <c r="D71" i="1"/>
  <c r="F70" i="1"/>
  <c r="E70" i="1"/>
  <c r="D70" i="1"/>
  <c r="F69" i="1"/>
  <c r="E69" i="1"/>
  <c r="D69" i="1"/>
  <c r="F66" i="1"/>
  <c r="E66" i="1"/>
  <c r="D66" i="1"/>
  <c r="F63" i="1"/>
  <c r="E63" i="1"/>
  <c r="D63" i="1"/>
  <c r="F62" i="1"/>
  <c r="E62" i="1"/>
  <c r="D62" i="1"/>
  <c r="F61" i="1"/>
  <c r="E61" i="1"/>
  <c r="D61" i="1"/>
  <c r="G61" i="1" s="1"/>
  <c r="F60" i="1"/>
  <c r="E60" i="1"/>
  <c r="D60" i="1"/>
  <c r="F59" i="1"/>
  <c r="E59" i="1"/>
  <c r="D59" i="1"/>
  <c r="F58" i="1"/>
  <c r="E58" i="1"/>
  <c r="D58" i="1"/>
  <c r="G58" i="1" s="1"/>
  <c r="F57" i="1"/>
  <c r="E57" i="1"/>
  <c r="D57" i="1"/>
  <c r="F56" i="1"/>
  <c r="E56" i="1"/>
  <c r="D56" i="1"/>
  <c r="F52" i="1"/>
  <c r="E52" i="1"/>
  <c r="D52" i="1"/>
  <c r="F51" i="1"/>
  <c r="E51" i="1"/>
  <c r="D51" i="1"/>
  <c r="F50" i="1"/>
  <c r="E50" i="1"/>
  <c r="D50" i="1"/>
  <c r="G50" i="1" s="1"/>
  <c r="F49" i="1"/>
  <c r="E49" i="1"/>
  <c r="D49" i="1"/>
  <c r="G49" i="1" s="1"/>
  <c r="F48" i="1"/>
  <c r="E48" i="1"/>
  <c r="D48" i="1"/>
  <c r="F47" i="1"/>
  <c r="E47" i="1"/>
  <c r="D47" i="1"/>
  <c r="F46" i="1"/>
  <c r="E46" i="1"/>
  <c r="D46" i="1"/>
  <c r="G46" i="1" s="1"/>
  <c r="F45" i="1"/>
  <c r="E45" i="1"/>
  <c r="D45" i="1"/>
  <c r="F39" i="1"/>
  <c r="E39" i="1"/>
  <c r="D39" i="1"/>
  <c r="F38" i="1"/>
  <c r="E38" i="1"/>
  <c r="D38" i="1"/>
  <c r="F37" i="1"/>
  <c r="E37" i="1"/>
  <c r="D37" i="1"/>
  <c r="G37" i="1" s="1"/>
  <c r="F36" i="1"/>
  <c r="E36" i="1"/>
  <c r="D36" i="1"/>
  <c r="G36" i="1" s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G31" i="1" s="1"/>
  <c r="F30" i="1"/>
  <c r="E30" i="1"/>
  <c r="D30" i="1"/>
  <c r="F29" i="1"/>
  <c r="E29" i="1"/>
  <c r="D29" i="1"/>
  <c r="F28" i="1"/>
  <c r="E28" i="1"/>
  <c r="D28" i="1"/>
  <c r="G28" i="1" s="1"/>
  <c r="F27" i="1"/>
  <c r="G27" i="1" s="1"/>
  <c r="E27" i="1"/>
  <c r="D27" i="1"/>
  <c r="F26" i="1"/>
  <c r="E26" i="1"/>
  <c r="D26" i="1"/>
  <c r="F25" i="1"/>
  <c r="E25" i="1"/>
  <c r="D25" i="1"/>
  <c r="F24" i="1"/>
  <c r="E24" i="1"/>
  <c r="D24" i="1"/>
  <c r="G24" i="1" s="1"/>
  <c r="F21" i="1"/>
  <c r="E21" i="1"/>
  <c r="D21" i="1"/>
  <c r="G21" i="1" s="1"/>
  <c r="F19" i="1"/>
  <c r="E19" i="1"/>
  <c r="D19" i="1"/>
  <c r="F18" i="1"/>
  <c r="E18" i="1"/>
  <c r="D18" i="1"/>
  <c r="F17" i="1"/>
  <c r="E17" i="1"/>
  <c r="D17" i="1"/>
  <c r="F16" i="1"/>
  <c r="G16" i="1" s="1"/>
  <c r="E16" i="1"/>
  <c r="D16" i="1"/>
  <c r="F15" i="1"/>
  <c r="E15" i="1"/>
  <c r="D15" i="1"/>
  <c r="F14" i="1"/>
  <c r="G14" i="1" s="1"/>
  <c r="E14" i="1"/>
  <c r="D14" i="1"/>
  <c r="F13" i="1"/>
  <c r="E13" i="1"/>
  <c r="D13" i="1"/>
  <c r="F12" i="1"/>
  <c r="E12" i="1"/>
  <c r="D12" i="1"/>
  <c r="G12" i="1" s="1"/>
  <c r="F11" i="1"/>
  <c r="E11" i="1"/>
  <c r="D11" i="1"/>
  <c r="F10" i="1"/>
  <c r="E10" i="1"/>
  <c r="D10" i="1"/>
  <c r="G10" i="1" s="1"/>
  <c r="F9" i="1"/>
  <c r="E9" i="1"/>
  <c r="D9" i="1"/>
  <c r="G9" i="1" s="1"/>
  <c r="F8" i="1"/>
  <c r="E8" i="1"/>
  <c r="D8" i="1"/>
  <c r="F7" i="1"/>
  <c r="E7" i="1"/>
  <c r="D7" i="1"/>
  <c r="F6" i="1"/>
  <c r="E6" i="1"/>
  <c r="E20" i="1" s="1"/>
  <c r="D6" i="1"/>
  <c r="D177" i="1" l="1"/>
  <c r="G200" i="1"/>
  <c r="F217" i="1"/>
  <c r="G229" i="1"/>
  <c r="G7" i="1"/>
  <c r="G26" i="1"/>
  <c r="F73" i="1"/>
  <c r="G76" i="1"/>
  <c r="G84" i="1"/>
  <c r="G92" i="1"/>
  <c r="G116" i="1"/>
  <c r="G119" i="1"/>
  <c r="G134" i="1"/>
  <c r="G164" i="1"/>
  <c r="G175" i="1"/>
  <c r="G190" i="1"/>
  <c r="G210" i="1"/>
  <c r="E232" i="1"/>
  <c r="G235" i="1"/>
  <c r="G29" i="1"/>
  <c r="G32" i="1"/>
  <c r="F53" i="1"/>
  <c r="G56" i="1"/>
  <c r="G115" i="1"/>
  <c r="G135" i="1"/>
  <c r="G149" i="1"/>
  <c r="G165" i="1"/>
  <c r="E191" i="1"/>
  <c r="G211" i="1"/>
  <c r="G72" i="1"/>
  <c r="E53" i="1"/>
  <c r="G30" i="1"/>
  <c r="G35" i="1"/>
  <c r="G48" i="1"/>
  <c r="G59" i="1"/>
  <c r="G88" i="1"/>
  <c r="G101" i="1"/>
  <c r="G110" i="1"/>
  <c r="G126" i="1"/>
  <c r="G138" i="1"/>
  <c r="G214" i="1"/>
  <c r="D73" i="1"/>
  <c r="G73" i="1" s="1"/>
  <c r="G148" i="1"/>
  <c r="G25" i="1"/>
  <c r="G38" i="1"/>
  <c r="G51" i="1"/>
  <c r="G62" i="1"/>
  <c r="G75" i="1"/>
  <c r="G91" i="1"/>
  <c r="G102" i="1"/>
  <c r="G113" i="1"/>
  <c r="G218" i="1"/>
  <c r="F20" i="1"/>
  <c r="D217" i="1"/>
  <c r="G217" i="1" s="1"/>
  <c r="G17" i="1"/>
  <c r="G70" i="1"/>
  <c r="E94" i="1"/>
  <c r="F142" i="1"/>
  <c r="G160" i="1"/>
  <c r="G173" i="1"/>
  <c r="G227" i="1"/>
  <c r="F177" i="1"/>
  <c r="F232" i="1"/>
  <c r="E142" i="1"/>
  <c r="E64" i="1"/>
  <c r="D78" i="1"/>
  <c r="F94" i="1"/>
  <c r="G97" i="1"/>
  <c r="D122" i="1"/>
  <c r="D191" i="1"/>
  <c r="G205" i="1"/>
  <c r="E217" i="1"/>
  <c r="G15" i="1"/>
  <c r="G8" i="1"/>
  <c r="F64" i="1"/>
  <c r="G66" i="1"/>
  <c r="E78" i="1"/>
  <c r="E122" i="1"/>
  <c r="G161" i="1"/>
  <c r="F191" i="1"/>
  <c r="G191" i="1" s="1"/>
  <c r="D53" i="1"/>
  <c r="G53" i="1" s="1"/>
  <c r="G99" i="1"/>
  <c r="G11" i="1"/>
  <c r="G39" i="1"/>
  <c r="G57" i="1"/>
  <c r="G69" i="1"/>
  <c r="F78" i="1"/>
  <c r="G90" i="1"/>
  <c r="G106" i="1"/>
  <c r="G109" i="1"/>
  <c r="G131" i="1"/>
  <c r="G158" i="1"/>
  <c r="G174" i="1"/>
  <c r="G194" i="1"/>
  <c r="G215" i="1"/>
  <c r="G230" i="1"/>
  <c r="E40" i="1"/>
  <c r="E41" i="1" s="1"/>
  <c r="G221" i="1"/>
  <c r="G6" i="1"/>
  <c r="F40" i="1"/>
  <c r="F41" i="1" s="1"/>
  <c r="D40" i="1"/>
  <c r="G47" i="1"/>
  <c r="G60" i="1"/>
  <c r="E73" i="1"/>
  <c r="G74" i="1"/>
  <c r="G77" i="1"/>
  <c r="G136" i="1"/>
  <c r="G153" i="1"/>
  <c r="G156" i="1"/>
  <c r="C177" i="1"/>
  <c r="G177" i="1" s="1"/>
  <c r="G184" i="1"/>
  <c r="G199" i="1"/>
  <c r="G213" i="1"/>
  <c r="D232" i="1"/>
  <c r="G232" i="1" s="1"/>
  <c r="D64" i="1"/>
  <c r="G64" i="1" s="1"/>
  <c r="D94" i="1"/>
  <c r="D142" i="1"/>
  <c r="G209" i="1"/>
  <c r="D20" i="1"/>
  <c r="G20" i="1" s="1"/>
  <c r="G34" i="1"/>
  <c r="G45" i="1"/>
  <c r="F122" i="1"/>
  <c r="G122" i="1" s="1"/>
  <c r="G142" i="1" l="1"/>
  <c r="G94" i="1"/>
  <c r="G78" i="1"/>
  <c r="G40" i="1"/>
  <c r="D41" i="1"/>
  <c r="G41" i="1" s="1"/>
</calcChain>
</file>

<file path=xl/sharedStrings.xml><?xml version="1.0" encoding="utf-8"?>
<sst xmlns="http://schemas.openxmlformats.org/spreadsheetml/2006/main" count="273" uniqueCount="168">
  <si>
    <t xml:space="preserve">                     MISSOULA PUBLIC LIBRARY FY 2023</t>
  </si>
  <si>
    <t>STATISTICS REPORT FOR THE MONTH OF</t>
  </si>
  <si>
    <t>JUNE</t>
  </si>
  <si>
    <t>2023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</si>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</sst>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right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>
        <row r="3">
          <cell r="I3">
            <v>404232</v>
          </cell>
        </row>
        <row r="4">
          <cell r="I4">
            <v>8517</v>
          </cell>
        </row>
        <row r="5">
          <cell r="I5">
            <v>2294</v>
          </cell>
        </row>
        <row r="6">
          <cell r="I6">
            <v>2336</v>
          </cell>
        </row>
        <row r="7">
          <cell r="I7">
            <v>5830</v>
          </cell>
        </row>
        <row r="8">
          <cell r="I8">
            <v>5536</v>
          </cell>
        </row>
        <row r="9">
          <cell r="I9">
            <v>2937</v>
          </cell>
        </row>
        <row r="10">
          <cell r="I10">
            <v>0</v>
          </cell>
        </row>
        <row r="11">
          <cell r="I11">
            <v>18127</v>
          </cell>
        </row>
        <row r="12">
          <cell r="I12">
            <v>114071</v>
          </cell>
        </row>
        <row r="13">
          <cell r="I13">
            <v>73876</v>
          </cell>
        </row>
        <row r="14">
          <cell r="I14">
            <v>2171</v>
          </cell>
        </row>
        <row r="15">
          <cell r="I15">
            <v>2729</v>
          </cell>
        </row>
        <row r="16">
          <cell r="I16">
            <v>0</v>
          </cell>
        </row>
        <row r="18">
          <cell r="I18">
            <v>157</v>
          </cell>
        </row>
        <row r="21">
          <cell r="I21">
            <v>10754</v>
          </cell>
        </row>
        <row r="22">
          <cell r="I22">
            <v>671</v>
          </cell>
        </row>
        <row r="23">
          <cell r="I23">
            <v>124</v>
          </cell>
        </row>
        <row r="24">
          <cell r="I24">
            <v>505</v>
          </cell>
        </row>
        <row r="25">
          <cell r="I25">
            <v>1873</v>
          </cell>
        </row>
        <row r="26">
          <cell r="I26">
            <v>186</v>
          </cell>
        </row>
        <row r="27">
          <cell r="I27">
            <v>11348</v>
          </cell>
        </row>
        <row r="28">
          <cell r="I28">
            <v>778</v>
          </cell>
        </row>
        <row r="29">
          <cell r="I29">
            <v>282</v>
          </cell>
        </row>
        <row r="30">
          <cell r="I30">
            <v>18</v>
          </cell>
        </row>
        <row r="31">
          <cell r="I31">
            <v>728</v>
          </cell>
        </row>
        <row r="32">
          <cell r="I32">
            <v>4444</v>
          </cell>
        </row>
        <row r="33">
          <cell r="I33">
            <v>14607</v>
          </cell>
        </row>
        <row r="34">
          <cell r="I34">
            <v>592</v>
          </cell>
        </row>
        <row r="35">
          <cell r="I35">
            <v>476</v>
          </cell>
        </row>
        <row r="36">
          <cell r="I36">
            <v>502</v>
          </cell>
        </row>
        <row r="42">
          <cell r="I42">
            <v>70302</v>
          </cell>
        </row>
        <row r="43">
          <cell r="I43">
            <v>3658</v>
          </cell>
        </row>
        <row r="44">
          <cell r="I44">
            <v>2462</v>
          </cell>
        </row>
        <row r="45">
          <cell r="I45">
            <v>3705</v>
          </cell>
        </row>
        <row r="46">
          <cell r="I46">
            <v>936</v>
          </cell>
        </row>
        <row r="47">
          <cell r="I47">
            <v>3832</v>
          </cell>
        </row>
        <row r="48">
          <cell r="I48">
            <v>1577</v>
          </cell>
        </row>
        <row r="49">
          <cell r="I49">
            <v>0</v>
          </cell>
        </row>
        <row r="51">
          <cell r="I51">
            <v>93412</v>
          </cell>
        </row>
        <row r="52">
          <cell r="I52">
            <v>1502</v>
          </cell>
        </row>
        <row r="53">
          <cell r="I53">
            <v>4101</v>
          </cell>
        </row>
        <row r="54">
          <cell r="I54">
            <v>2836</v>
          </cell>
        </row>
        <row r="55">
          <cell r="I55">
            <v>1227</v>
          </cell>
        </row>
        <row r="56">
          <cell r="I56">
            <v>1626</v>
          </cell>
        </row>
        <row r="57">
          <cell r="I57">
            <v>3359</v>
          </cell>
        </row>
        <row r="58">
          <cell r="I58">
            <v>0</v>
          </cell>
        </row>
        <row r="59">
          <cell r="I59">
            <v>113455</v>
          </cell>
        </row>
        <row r="62">
          <cell r="I62">
            <v>167</v>
          </cell>
        </row>
        <row r="63">
          <cell r="I63">
            <v>483</v>
          </cell>
        </row>
        <row r="64">
          <cell r="I64">
            <v>0</v>
          </cell>
        </row>
        <row r="65">
          <cell r="I65">
            <v>4</v>
          </cell>
        </row>
        <row r="67">
          <cell r="I67">
            <v>431</v>
          </cell>
        </row>
        <row r="68">
          <cell r="I68">
            <v>35</v>
          </cell>
        </row>
        <row r="69">
          <cell r="I69">
            <v>27</v>
          </cell>
        </row>
        <row r="70">
          <cell r="I70"/>
        </row>
        <row r="72">
          <cell r="I72">
            <v>8672</v>
          </cell>
        </row>
        <row r="73">
          <cell r="I73">
            <v>9034</v>
          </cell>
        </row>
        <row r="74">
          <cell r="I74">
            <v>9</v>
          </cell>
        </row>
        <row r="75">
          <cell r="I75">
            <v>320</v>
          </cell>
        </row>
        <row r="76">
          <cell r="I76">
            <v>0</v>
          </cell>
        </row>
        <row r="77">
          <cell r="I77">
            <v>883000</v>
          </cell>
        </row>
        <row r="78">
          <cell r="I78">
            <v>47</v>
          </cell>
        </row>
        <row r="79">
          <cell r="I79">
            <v>16</v>
          </cell>
        </row>
        <row r="80">
          <cell r="I80">
            <v>155</v>
          </cell>
        </row>
        <row r="81">
          <cell r="I81">
            <v>1</v>
          </cell>
        </row>
        <row r="82">
          <cell r="I82">
            <v>201</v>
          </cell>
        </row>
        <row r="83">
          <cell r="I83">
            <v>222</v>
          </cell>
        </row>
        <row r="84">
          <cell r="I84">
            <v>0</v>
          </cell>
        </row>
        <row r="88">
          <cell r="I88">
            <v>264446</v>
          </cell>
        </row>
        <row r="89">
          <cell r="I89">
            <v>205136</v>
          </cell>
        </row>
        <row r="90">
          <cell r="I90">
            <v>1375</v>
          </cell>
        </row>
        <row r="91">
          <cell r="I91">
            <v>372911</v>
          </cell>
        </row>
        <row r="92">
          <cell r="I92">
            <v>3879</v>
          </cell>
        </row>
        <row r="93">
          <cell r="I93">
            <v>4744</v>
          </cell>
        </row>
        <row r="96">
          <cell r="I96">
            <v>85</v>
          </cell>
        </row>
        <row r="97">
          <cell r="I97">
            <v>0</v>
          </cell>
        </row>
        <row r="98">
          <cell r="I98">
            <v>45580</v>
          </cell>
        </row>
        <row r="102">
          <cell r="I102">
            <v>10430</v>
          </cell>
        </row>
        <row r="103">
          <cell r="I103">
            <v>725</v>
          </cell>
        </row>
        <row r="104">
          <cell r="I104">
            <v>160</v>
          </cell>
        </row>
        <row r="105">
          <cell r="I105">
            <v>178</v>
          </cell>
        </row>
        <row r="106">
          <cell r="I106">
            <v>37</v>
          </cell>
        </row>
        <row r="107">
          <cell r="I107">
            <v>355</v>
          </cell>
        </row>
        <row r="108">
          <cell r="I108">
            <v>406</v>
          </cell>
        </row>
        <row r="109">
          <cell r="I109">
            <v>1100</v>
          </cell>
        </row>
        <row r="110">
          <cell r="I110">
            <v>0</v>
          </cell>
        </row>
        <row r="111">
          <cell r="I111">
            <v>0</v>
          </cell>
        </row>
        <row r="115">
          <cell r="I115">
            <v>59</v>
          </cell>
        </row>
        <row r="116">
          <cell r="I116">
            <v>989</v>
          </cell>
        </row>
        <row r="117">
          <cell r="I117">
            <v>995</v>
          </cell>
        </row>
        <row r="120">
          <cell r="I120">
            <v>372</v>
          </cell>
        </row>
        <row r="121">
          <cell r="I121">
            <v>598</v>
          </cell>
        </row>
        <row r="124">
          <cell r="I124">
            <v>468760</v>
          </cell>
        </row>
        <row r="125">
          <cell r="I125">
            <v>2128</v>
          </cell>
        </row>
        <row r="126">
          <cell r="I126">
            <v>2194</v>
          </cell>
        </row>
        <row r="127">
          <cell r="I127">
            <v>3858</v>
          </cell>
        </row>
        <row r="128">
          <cell r="I128">
            <v>553</v>
          </cell>
        </row>
        <row r="129">
          <cell r="I129">
            <v>1886</v>
          </cell>
        </row>
        <row r="130">
          <cell r="I130">
            <v>2099</v>
          </cell>
        </row>
        <row r="131">
          <cell r="I131">
            <v>0</v>
          </cell>
        </row>
        <row r="137">
          <cell r="I137">
            <v>1053</v>
          </cell>
        </row>
        <row r="139">
          <cell r="I139">
            <v>3598</v>
          </cell>
        </row>
        <row r="141">
          <cell r="I141">
            <v>1054</v>
          </cell>
        </row>
        <row r="142">
          <cell r="I142">
            <v>0</v>
          </cell>
        </row>
        <row r="144">
          <cell r="H144">
            <v>0</v>
          </cell>
        </row>
        <row r="146">
          <cell r="I146">
            <v>3749</v>
          </cell>
        </row>
        <row r="148">
          <cell r="I148">
            <v>409</v>
          </cell>
        </row>
        <row r="154">
          <cell r="I154">
            <v>238</v>
          </cell>
        </row>
        <row r="157">
          <cell r="I157">
            <v>479</v>
          </cell>
        </row>
        <row r="160">
          <cell r="I160">
            <v>0</v>
          </cell>
        </row>
        <row r="163">
          <cell r="I163">
            <v>64</v>
          </cell>
        </row>
        <row r="166">
          <cell r="I166">
            <v>174</v>
          </cell>
        </row>
        <row r="168">
          <cell r="I168">
            <v>189</v>
          </cell>
        </row>
        <row r="169">
          <cell r="I169">
            <v>0</v>
          </cell>
        </row>
        <row r="170">
          <cell r="I170">
            <v>71</v>
          </cell>
        </row>
        <row r="171">
          <cell r="I171">
            <v>0</v>
          </cell>
        </row>
        <row r="172">
          <cell r="I172">
            <v>0</v>
          </cell>
        </row>
        <row r="173">
          <cell r="I173">
            <v>55</v>
          </cell>
        </row>
        <row r="174">
          <cell r="I174">
            <v>92</v>
          </cell>
        </row>
        <row r="175">
          <cell r="I175">
            <v>0</v>
          </cell>
        </row>
        <row r="178">
          <cell r="I178">
            <v>0</v>
          </cell>
        </row>
        <row r="180">
          <cell r="I180">
            <v>4899</v>
          </cell>
        </row>
        <row r="182">
          <cell r="I182">
            <v>7320</v>
          </cell>
        </row>
        <row r="183">
          <cell r="I183">
            <v>138</v>
          </cell>
        </row>
        <row r="184">
          <cell r="I184">
            <v>96</v>
          </cell>
        </row>
        <row r="195">
          <cell r="I195">
            <v>4461</v>
          </cell>
        </row>
        <row r="198">
          <cell r="I198">
            <v>135.5</v>
          </cell>
        </row>
        <row r="199">
          <cell r="I199">
            <v>0</v>
          </cell>
        </row>
        <row r="200">
          <cell r="I200">
            <v>2565.5</v>
          </cell>
        </row>
        <row r="203">
          <cell r="I203">
            <v>318</v>
          </cell>
        </row>
        <row r="204">
          <cell r="I204">
            <v>1231</v>
          </cell>
        </row>
        <row r="207">
          <cell r="I207">
            <v>28411</v>
          </cell>
        </row>
        <row r="208">
          <cell r="I208">
            <v>2195</v>
          </cell>
        </row>
        <row r="209">
          <cell r="I209">
            <v>11641</v>
          </cell>
        </row>
        <row r="210">
          <cell r="I210">
            <v>2345</v>
          </cell>
        </row>
        <row r="211">
          <cell r="I211">
            <v>0</v>
          </cell>
        </row>
        <row r="212">
          <cell r="I212">
            <v>1196</v>
          </cell>
        </row>
        <row r="213">
          <cell r="I213">
            <v>2844</v>
          </cell>
        </row>
        <row r="214">
          <cell r="C214">
            <v>0</v>
          </cell>
        </row>
        <row r="215">
          <cell r="I215">
            <v>10608</v>
          </cell>
        </row>
        <row r="218">
          <cell r="I218">
            <v>5904</v>
          </cell>
        </row>
        <row r="219">
          <cell r="I219">
            <v>6</v>
          </cell>
        </row>
        <row r="220">
          <cell r="I220">
            <v>38</v>
          </cell>
        </row>
        <row r="221">
          <cell r="I221">
            <v>17</v>
          </cell>
        </row>
        <row r="222">
          <cell r="I222">
            <v>21</v>
          </cell>
        </row>
        <row r="223">
          <cell r="I223">
            <v>45</v>
          </cell>
        </row>
        <row r="224">
          <cell r="I224">
            <v>30</v>
          </cell>
        </row>
        <row r="225">
          <cell r="I225">
            <v>0</v>
          </cell>
        </row>
        <row r="231">
          <cell r="I231">
            <v>13627.32</v>
          </cell>
        </row>
        <row r="232">
          <cell r="I232">
            <v>9123.66</v>
          </cell>
        </row>
        <row r="233">
          <cell r="I233">
            <v>456</v>
          </cell>
        </row>
        <row r="234">
          <cell r="I234">
            <v>0</v>
          </cell>
        </row>
        <row r="235">
          <cell r="H235">
            <v>0</v>
          </cell>
        </row>
        <row r="236">
          <cell r="I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I239">
            <v>38685</v>
          </cell>
        </row>
        <row r="240">
          <cell r="H240">
            <v>0</v>
          </cell>
        </row>
        <row r="241">
          <cell r="I241">
            <v>40</v>
          </cell>
        </row>
        <row r="244">
          <cell r="I244">
            <v>58072.58</v>
          </cell>
        </row>
        <row r="245">
          <cell r="I245">
            <v>0</v>
          </cell>
        </row>
      </sheetData>
      <sheetData sheetId="3">
        <row r="3">
          <cell r="CH3">
            <v>38340</v>
          </cell>
          <cell r="CT3">
            <v>39488</v>
          </cell>
        </row>
        <row r="4">
          <cell r="CH4">
            <v>496</v>
          </cell>
          <cell r="CT4">
            <v>803</v>
          </cell>
        </row>
        <row r="5">
          <cell r="CH5">
            <v>424</v>
          </cell>
          <cell r="CT5">
            <v>196</v>
          </cell>
        </row>
        <row r="6">
          <cell r="CH6">
            <v>283</v>
          </cell>
          <cell r="CT6">
            <v>26</v>
          </cell>
        </row>
        <row r="7">
          <cell r="CH7">
            <v>150</v>
          </cell>
          <cell r="CT7">
            <v>138</v>
          </cell>
        </row>
        <row r="8">
          <cell r="CH8">
            <v>606</v>
          </cell>
          <cell r="CT8">
            <v>508</v>
          </cell>
        </row>
        <row r="9">
          <cell r="CH9">
            <v>268</v>
          </cell>
          <cell r="CT9">
            <v>303</v>
          </cell>
        </row>
        <row r="10">
          <cell r="CH10">
            <v>0</v>
          </cell>
          <cell r="CT10">
            <v>0</v>
          </cell>
        </row>
        <row r="11">
          <cell r="CH11">
            <v>1457</v>
          </cell>
          <cell r="CT11">
            <v>2050</v>
          </cell>
        </row>
        <row r="12">
          <cell r="CH12">
            <v>10162</v>
          </cell>
          <cell r="CT12">
            <v>11059</v>
          </cell>
        </row>
        <row r="13">
          <cell r="CH13">
            <v>6335</v>
          </cell>
          <cell r="CT13">
            <v>7127</v>
          </cell>
        </row>
        <row r="14">
          <cell r="CH14">
            <v>250</v>
          </cell>
          <cell r="CT14">
            <v>84</v>
          </cell>
        </row>
        <row r="15">
          <cell r="BA15"/>
          <cell r="CT15">
            <v>251</v>
          </cell>
        </row>
        <row r="16">
          <cell r="CH16"/>
          <cell r="CT16"/>
        </row>
        <row r="18">
          <cell r="CH18">
            <v>16</v>
          </cell>
          <cell r="CT18"/>
        </row>
        <row r="21">
          <cell r="CH21">
            <v>5930</v>
          </cell>
          <cell r="CT21">
            <v>345</v>
          </cell>
        </row>
        <row r="22">
          <cell r="CH22">
            <v>37</v>
          </cell>
          <cell r="CT22">
            <v>49</v>
          </cell>
        </row>
        <row r="23">
          <cell r="CH23">
            <v>17</v>
          </cell>
          <cell r="CT23">
            <v>12</v>
          </cell>
        </row>
        <row r="24">
          <cell r="CH24">
            <v>39</v>
          </cell>
          <cell r="CT24">
            <v>36</v>
          </cell>
        </row>
        <row r="25">
          <cell r="CH25">
            <v>312</v>
          </cell>
          <cell r="CT25">
            <v>210</v>
          </cell>
        </row>
        <row r="26">
          <cell r="CH26">
            <v>13</v>
          </cell>
          <cell r="CT26">
            <v>31</v>
          </cell>
        </row>
        <row r="27">
          <cell r="CH27">
            <v>901</v>
          </cell>
          <cell r="CT27">
            <v>1041</v>
          </cell>
        </row>
        <row r="28">
          <cell r="CH28">
            <v>92</v>
          </cell>
          <cell r="CT28">
            <v>119</v>
          </cell>
        </row>
        <row r="29">
          <cell r="CH29">
            <v>46</v>
          </cell>
          <cell r="CT29">
            <v>26</v>
          </cell>
        </row>
        <row r="30">
          <cell r="CH30">
            <v>0</v>
          </cell>
          <cell r="CT30">
            <v>0</v>
          </cell>
        </row>
        <row r="31">
          <cell r="CH31">
            <v>70</v>
          </cell>
          <cell r="CT31">
            <v>34</v>
          </cell>
        </row>
        <row r="32">
          <cell r="CH32">
            <v>312</v>
          </cell>
          <cell r="CT32">
            <v>359</v>
          </cell>
        </row>
        <row r="33">
          <cell r="CH33">
            <v>1590</v>
          </cell>
          <cell r="CT33">
            <v>1056</v>
          </cell>
        </row>
        <row r="34">
          <cell r="CH34">
            <v>44</v>
          </cell>
          <cell r="CT34">
            <v>61</v>
          </cell>
        </row>
        <row r="35">
          <cell r="CH35">
            <v>14</v>
          </cell>
          <cell r="CT35">
            <v>48</v>
          </cell>
        </row>
        <row r="36">
          <cell r="CH36">
            <v>80</v>
          </cell>
          <cell r="CT36">
            <v>56</v>
          </cell>
        </row>
        <row r="42">
          <cell r="CH42">
            <v>5449</v>
          </cell>
          <cell r="CT42">
            <v>6748</v>
          </cell>
        </row>
        <row r="43">
          <cell r="CH43">
            <v>281</v>
          </cell>
          <cell r="CT43">
            <v>372</v>
          </cell>
        </row>
        <row r="44">
          <cell r="CH44">
            <v>131</v>
          </cell>
          <cell r="CT44">
            <v>253</v>
          </cell>
        </row>
        <row r="45">
          <cell r="CH45">
            <v>161</v>
          </cell>
          <cell r="CT45">
            <v>32</v>
          </cell>
        </row>
        <row r="46">
          <cell r="CH46">
            <v>13</v>
          </cell>
          <cell r="CT46">
            <v>61</v>
          </cell>
        </row>
        <row r="47">
          <cell r="CH47">
            <v>518</v>
          </cell>
          <cell r="CT47">
            <v>260</v>
          </cell>
        </row>
        <row r="48">
          <cell r="CH48">
            <v>130</v>
          </cell>
          <cell r="CT48">
            <v>140</v>
          </cell>
        </row>
        <row r="49">
          <cell r="CH49">
            <v>0</v>
          </cell>
          <cell r="CT49">
            <v>0</v>
          </cell>
        </row>
        <row r="51">
          <cell r="CH51">
            <v>7187</v>
          </cell>
          <cell r="CT51">
            <v>9745</v>
          </cell>
        </row>
        <row r="52">
          <cell r="CH52">
            <v>89</v>
          </cell>
          <cell r="CT52">
            <v>139</v>
          </cell>
        </row>
        <row r="53">
          <cell r="CH53">
            <v>413</v>
          </cell>
          <cell r="CT53">
            <v>105</v>
          </cell>
        </row>
        <row r="54">
          <cell r="CH54">
            <v>179</v>
          </cell>
          <cell r="CT54">
            <v>12</v>
          </cell>
        </row>
        <row r="55">
          <cell r="CH55">
            <v>129</v>
          </cell>
          <cell r="CT55">
            <v>92</v>
          </cell>
        </row>
        <row r="56">
          <cell r="CH56">
            <v>123</v>
          </cell>
          <cell r="CT56">
            <v>123</v>
          </cell>
        </row>
        <row r="57">
          <cell r="CH57">
            <v>157</v>
          </cell>
          <cell r="CT57">
            <v>228</v>
          </cell>
        </row>
        <row r="58">
          <cell r="CH58">
            <v>0</v>
          </cell>
          <cell r="CT58">
            <v>0</v>
          </cell>
        </row>
        <row r="59">
          <cell r="CH59">
            <v>8909</v>
          </cell>
          <cell r="CT59">
            <v>10088</v>
          </cell>
        </row>
        <row r="62">
          <cell r="CH62">
            <v>18</v>
          </cell>
          <cell r="CT62">
            <v>15</v>
          </cell>
        </row>
        <row r="63">
          <cell r="CH63">
            <v>63</v>
          </cell>
          <cell r="CT63">
            <v>43</v>
          </cell>
        </row>
        <row r="64">
          <cell r="CH64"/>
          <cell r="CT64"/>
        </row>
        <row r="65">
          <cell r="CH65">
            <v>1</v>
          </cell>
          <cell r="CT65">
            <v>0</v>
          </cell>
        </row>
        <row r="66">
          <cell r="CH66">
            <v>7</v>
          </cell>
          <cell r="CT66">
            <v>3</v>
          </cell>
        </row>
        <row r="67">
          <cell r="CH67">
            <v>50</v>
          </cell>
          <cell r="CT67">
            <v>51</v>
          </cell>
        </row>
        <row r="68">
          <cell r="CH68">
            <v>5</v>
          </cell>
          <cell r="CT68">
            <v>5</v>
          </cell>
        </row>
        <row r="69">
          <cell r="CH69">
            <v>3</v>
          </cell>
          <cell r="CT69">
            <v>1</v>
          </cell>
        </row>
        <row r="72">
          <cell r="CH72">
            <v>606</v>
          </cell>
          <cell r="CT72">
            <v>904</v>
          </cell>
        </row>
        <row r="73">
          <cell r="CH73">
            <v>864</v>
          </cell>
          <cell r="CT73">
            <v>928</v>
          </cell>
        </row>
        <row r="74">
          <cell r="CH74"/>
          <cell r="CT74">
            <v>5</v>
          </cell>
        </row>
        <row r="75">
          <cell r="CH75">
            <v>41</v>
          </cell>
          <cell r="CT75">
            <v>10</v>
          </cell>
        </row>
        <row r="76">
          <cell r="CH76"/>
          <cell r="CT76"/>
        </row>
        <row r="77">
          <cell r="CH77">
            <v>86427</v>
          </cell>
          <cell r="CT77">
            <v>93941</v>
          </cell>
        </row>
        <row r="78">
          <cell r="CH78">
            <v>1</v>
          </cell>
          <cell r="CT78">
            <v>1</v>
          </cell>
        </row>
        <row r="79">
          <cell r="CH79">
            <v>7</v>
          </cell>
          <cell r="CT79">
            <v>0</v>
          </cell>
        </row>
        <row r="80">
          <cell r="CH80">
            <v>18</v>
          </cell>
          <cell r="CT80">
            <v>3</v>
          </cell>
        </row>
        <row r="81">
          <cell r="CH81">
            <v>1</v>
          </cell>
          <cell r="CT81"/>
        </row>
        <row r="82">
          <cell r="CH82">
            <v>19</v>
          </cell>
          <cell r="CT82">
            <v>52</v>
          </cell>
        </row>
        <row r="83">
          <cell r="CH83">
            <v>13</v>
          </cell>
          <cell r="CT83">
            <v>27</v>
          </cell>
        </row>
        <row r="84">
          <cell r="CH84"/>
          <cell r="CT84"/>
        </row>
        <row r="88">
          <cell r="CH88">
            <v>13422</v>
          </cell>
          <cell r="CT88">
            <v>39525</v>
          </cell>
        </row>
        <row r="89">
          <cell r="CH89">
            <v>5247</v>
          </cell>
          <cell r="CT89">
            <v>46939</v>
          </cell>
        </row>
        <row r="90">
          <cell r="CH90">
            <v>24404</v>
          </cell>
          <cell r="CT90">
            <v>4</v>
          </cell>
        </row>
        <row r="91">
          <cell r="CH91">
            <v>35522</v>
          </cell>
          <cell r="CT91">
            <v>35300</v>
          </cell>
        </row>
        <row r="92">
          <cell r="CH92">
            <v>253</v>
          </cell>
          <cell r="CT92">
            <v>713</v>
          </cell>
        </row>
        <row r="93">
          <cell r="CH93">
            <v>655</v>
          </cell>
          <cell r="CT93">
            <v>196</v>
          </cell>
        </row>
        <row r="96">
          <cell r="CH96">
            <v>27</v>
          </cell>
          <cell r="CT96"/>
        </row>
        <row r="97">
          <cell r="CH97"/>
          <cell r="CT97"/>
        </row>
        <row r="98">
          <cell r="CH98">
            <v>4486</v>
          </cell>
          <cell r="CT98">
            <v>4638</v>
          </cell>
        </row>
        <row r="99">
          <cell r="CH99">
            <v>1915</v>
          </cell>
          <cell r="CT99">
            <v>2267</v>
          </cell>
        </row>
        <row r="100">
          <cell r="CH100">
            <v>1798</v>
          </cell>
          <cell r="CT100">
            <v>1649</v>
          </cell>
        </row>
        <row r="101">
          <cell r="CH101">
            <v>993</v>
          </cell>
          <cell r="CT101">
            <v>742</v>
          </cell>
        </row>
        <row r="102">
          <cell r="CH102">
            <v>1227</v>
          </cell>
          <cell r="CT102">
            <v>832</v>
          </cell>
        </row>
        <row r="103">
          <cell r="CH103">
            <v>69</v>
          </cell>
          <cell r="CT103">
            <v>57</v>
          </cell>
        </row>
        <row r="104">
          <cell r="CH104">
            <v>18</v>
          </cell>
          <cell r="CT104">
            <v>5</v>
          </cell>
        </row>
        <row r="105">
          <cell r="CH105">
            <v>25</v>
          </cell>
          <cell r="CT105">
            <v>8</v>
          </cell>
        </row>
        <row r="106">
          <cell r="CH106">
            <v>7</v>
          </cell>
          <cell r="CT106">
            <v>1</v>
          </cell>
        </row>
        <row r="107">
          <cell r="CH107">
            <v>67</v>
          </cell>
          <cell r="CT107">
            <v>42</v>
          </cell>
        </row>
        <row r="108">
          <cell r="CH108">
            <v>35</v>
          </cell>
          <cell r="CT108">
            <v>30</v>
          </cell>
        </row>
        <row r="109">
          <cell r="CH109">
            <v>104</v>
          </cell>
          <cell r="CT109">
            <v>107</v>
          </cell>
        </row>
        <row r="110">
          <cell r="CH110"/>
          <cell r="CT110"/>
        </row>
        <row r="111">
          <cell r="CH111"/>
          <cell r="CT111"/>
        </row>
        <row r="115">
          <cell r="CH115">
            <v>5</v>
          </cell>
          <cell r="CT115">
            <v>1</v>
          </cell>
        </row>
        <row r="116">
          <cell r="CH116">
            <v>61</v>
          </cell>
          <cell r="CT116">
            <v>56</v>
          </cell>
        </row>
        <row r="117">
          <cell r="CH117">
            <v>132</v>
          </cell>
          <cell r="CT117">
            <v>90</v>
          </cell>
        </row>
        <row r="120">
          <cell r="CH120">
            <v>51</v>
          </cell>
          <cell r="CT120">
            <v>29</v>
          </cell>
        </row>
        <row r="121">
          <cell r="CH121">
            <v>79</v>
          </cell>
          <cell r="CT121">
            <v>44</v>
          </cell>
        </row>
        <row r="124">
          <cell r="CH124">
            <v>38973</v>
          </cell>
          <cell r="CT124">
            <v>33207</v>
          </cell>
        </row>
        <row r="125">
          <cell r="CH125">
            <v>133</v>
          </cell>
          <cell r="CT125">
            <v>134</v>
          </cell>
        </row>
        <row r="126">
          <cell r="CH126">
            <v>390</v>
          </cell>
          <cell r="CT126">
            <v>117</v>
          </cell>
        </row>
        <row r="127">
          <cell r="CH127">
            <v>406</v>
          </cell>
          <cell r="CT127">
            <v>49</v>
          </cell>
        </row>
        <row r="128">
          <cell r="CH128">
            <v>95</v>
          </cell>
          <cell r="CT128">
            <v>52</v>
          </cell>
        </row>
        <row r="129">
          <cell r="CH129">
            <v>267</v>
          </cell>
          <cell r="CT129">
            <v>225</v>
          </cell>
        </row>
        <row r="130">
          <cell r="CH130">
            <v>272</v>
          </cell>
          <cell r="CT130">
            <v>226</v>
          </cell>
        </row>
        <row r="131">
          <cell r="CH131"/>
          <cell r="CT131"/>
        </row>
        <row r="136">
          <cell r="CH136">
            <v>8</v>
          </cell>
          <cell r="CT136">
            <v>9</v>
          </cell>
        </row>
        <row r="137">
          <cell r="CH137">
            <v>118</v>
          </cell>
          <cell r="CT137">
            <v>81</v>
          </cell>
        </row>
        <row r="138">
          <cell r="CH138">
            <v>13</v>
          </cell>
          <cell r="CT138">
            <v>14</v>
          </cell>
        </row>
        <row r="139">
          <cell r="CH139">
            <v>269</v>
          </cell>
          <cell r="CT139">
            <v>441</v>
          </cell>
        </row>
        <row r="140">
          <cell r="CH140">
            <v>4</v>
          </cell>
          <cell r="CT140">
            <v>8</v>
          </cell>
        </row>
        <row r="141">
          <cell r="CH141">
            <v>131</v>
          </cell>
          <cell r="CT141"/>
        </row>
        <row r="142">
          <cell r="CH142"/>
          <cell r="CT142"/>
        </row>
        <row r="143">
          <cell r="CH143"/>
          <cell r="CT143"/>
        </row>
        <row r="144">
          <cell r="CH144"/>
          <cell r="CT144"/>
        </row>
        <row r="145">
          <cell r="CH145">
            <v>8</v>
          </cell>
          <cell r="CT145">
            <v>6</v>
          </cell>
        </row>
        <row r="146">
          <cell r="CH146">
            <v>412</v>
          </cell>
          <cell r="CT146">
            <v>118</v>
          </cell>
        </row>
        <row r="147">
          <cell r="CH147">
            <v>7</v>
          </cell>
          <cell r="CT147">
            <v>8</v>
          </cell>
        </row>
        <row r="148">
          <cell r="CH148">
            <v>32</v>
          </cell>
          <cell r="CT148">
            <v>40</v>
          </cell>
        </row>
        <row r="150">
          <cell r="CH150">
            <v>18</v>
          </cell>
          <cell r="CT150">
            <v>13</v>
          </cell>
        </row>
        <row r="151">
          <cell r="CH151">
            <v>44</v>
          </cell>
          <cell r="CT151">
            <v>39</v>
          </cell>
        </row>
        <row r="153">
          <cell r="CH153"/>
          <cell r="CT153">
            <v>4</v>
          </cell>
        </row>
        <row r="154">
          <cell r="CH154"/>
          <cell r="CT154">
            <v>26</v>
          </cell>
        </row>
        <row r="156">
          <cell r="CH156">
            <v>11</v>
          </cell>
          <cell r="CT156"/>
        </row>
        <row r="157">
          <cell r="CH157">
            <v>194</v>
          </cell>
          <cell r="CT157"/>
        </row>
        <row r="159">
          <cell r="CH159">
            <v>1</v>
          </cell>
          <cell r="CT159">
            <v>1</v>
          </cell>
        </row>
        <row r="160">
          <cell r="CH160">
            <v>33</v>
          </cell>
          <cell r="CT160">
            <v>25</v>
          </cell>
        </row>
        <row r="162">
          <cell r="CH162">
            <v>2</v>
          </cell>
          <cell r="CT162">
            <v>5</v>
          </cell>
        </row>
        <row r="163">
          <cell r="CH163">
            <v>49</v>
          </cell>
          <cell r="CT163">
            <v>31</v>
          </cell>
        </row>
        <row r="165">
          <cell r="CH165">
            <v>5</v>
          </cell>
          <cell r="CT165">
            <v>4</v>
          </cell>
        </row>
        <row r="166">
          <cell r="CH166">
            <v>29</v>
          </cell>
          <cell r="CT166">
            <v>28</v>
          </cell>
        </row>
        <row r="168">
          <cell r="CH168"/>
          <cell r="CT168">
            <v>17</v>
          </cell>
        </row>
        <row r="169">
          <cell r="CH169"/>
          <cell r="CT169"/>
        </row>
        <row r="170">
          <cell r="CH170"/>
          <cell r="CT170">
            <v>6</v>
          </cell>
        </row>
        <row r="171">
          <cell r="CH171"/>
          <cell r="CT171"/>
        </row>
        <row r="172">
          <cell r="CH172">
            <v>6</v>
          </cell>
          <cell r="CT172"/>
        </row>
        <row r="173">
          <cell r="CH173">
            <v>8</v>
          </cell>
          <cell r="CT173">
            <v>5</v>
          </cell>
        </row>
        <row r="174">
          <cell r="CH174">
            <v>8</v>
          </cell>
          <cell r="CT174">
            <v>6</v>
          </cell>
        </row>
        <row r="175">
          <cell r="CH175"/>
          <cell r="CT175"/>
        </row>
        <row r="177">
          <cell r="CH177"/>
          <cell r="CT177"/>
        </row>
        <row r="178">
          <cell r="CH178"/>
          <cell r="CT178"/>
        </row>
        <row r="179">
          <cell r="CH179"/>
          <cell r="CT179"/>
        </row>
        <row r="180">
          <cell r="CH180">
            <v>334</v>
          </cell>
          <cell r="CT180">
            <v>415</v>
          </cell>
        </row>
        <row r="181">
          <cell r="CH181">
            <v>28</v>
          </cell>
          <cell r="CT181">
            <v>32</v>
          </cell>
        </row>
        <row r="182">
          <cell r="CH182">
            <v>506</v>
          </cell>
          <cell r="CT182">
            <v>538</v>
          </cell>
        </row>
        <row r="183">
          <cell r="CH183">
            <v>2</v>
          </cell>
          <cell r="CT183"/>
        </row>
        <row r="184">
          <cell r="CH184">
            <v>17</v>
          </cell>
          <cell r="CT184"/>
        </row>
        <row r="185">
          <cell r="CH185">
            <v>4</v>
          </cell>
          <cell r="CT185">
            <v>4</v>
          </cell>
        </row>
        <row r="186">
          <cell r="CT186"/>
        </row>
        <row r="187">
          <cell r="CH187">
            <v>1507</v>
          </cell>
          <cell r="CT187">
            <v>27</v>
          </cell>
        </row>
        <row r="198">
          <cell r="CH198"/>
          <cell r="CT198">
            <v>45</v>
          </cell>
        </row>
        <row r="199">
          <cell r="CH199"/>
          <cell r="CT199"/>
        </row>
        <row r="200">
          <cell r="CH200">
            <v>228</v>
          </cell>
          <cell r="CT200">
            <v>266</v>
          </cell>
        </row>
        <row r="203">
          <cell r="CH203">
            <v>59</v>
          </cell>
          <cell r="CT203"/>
        </row>
        <row r="204">
          <cell r="CH204">
            <v>147</v>
          </cell>
          <cell r="CT204"/>
        </row>
        <row r="207">
          <cell r="CH207">
            <v>284</v>
          </cell>
          <cell r="CT207">
            <v>2554</v>
          </cell>
        </row>
        <row r="208">
          <cell r="CH208">
            <v>161</v>
          </cell>
          <cell r="CT208">
            <v>59</v>
          </cell>
        </row>
        <row r="209">
          <cell r="CH209">
            <v>1698</v>
          </cell>
          <cell r="CT209">
            <v>1441</v>
          </cell>
        </row>
        <row r="210">
          <cell r="CH210">
            <v>288</v>
          </cell>
          <cell r="CT210">
            <v>290</v>
          </cell>
        </row>
        <row r="211">
          <cell r="CH211"/>
          <cell r="CT211"/>
        </row>
        <row r="212">
          <cell r="CH212">
            <v>101</v>
          </cell>
          <cell r="CT212">
            <v>123</v>
          </cell>
        </row>
        <row r="213">
          <cell r="CH213">
            <v>225</v>
          </cell>
          <cell r="CT213">
            <v>318</v>
          </cell>
        </row>
        <row r="214">
          <cell r="CT214"/>
        </row>
        <row r="215">
          <cell r="CH215">
            <v>870</v>
          </cell>
          <cell r="CT215">
            <v>970</v>
          </cell>
        </row>
        <row r="218">
          <cell r="CH218">
            <v>734</v>
          </cell>
          <cell r="CT218">
            <v>590</v>
          </cell>
        </row>
        <row r="219">
          <cell r="CH219">
            <v>1</v>
          </cell>
          <cell r="CT219">
            <v>1</v>
          </cell>
        </row>
        <row r="220">
          <cell r="CH220">
            <v>1</v>
          </cell>
          <cell r="CT220">
            <v>0</v>
          </cell>
        </row>
        <row r="221">
          <cell r="CH221">
            <v>4</v>
          </cell>
          <cell r="CT221">
            <v>0</v>
          </cell>
        </row>
        <row r="222">
          <cell r="CH222">
            <v>4</v>
          </cell>
          <cell r="CT222">
            <v>1</v>
          </cell>
        </row>
        <row r="223">
          <cell r="CH223">
            <v>12</v>
          </cell>
          <cell r="CT223">
            <v>6</v>
          </cell>
        </row>
        <row r="224">
          <cell r="CH224">
            <v>5</v>
          </cell>
          <cell r="CT224">
            <v>3</v>
          </cell>
        </row>
        <row r="225">
          <cell r="CH225">
            <v>0</v>
          </cell>
          <cell r="CT225">
            <v>0</v>
          </cell>
        </row>
        <row r="227">
          <cell r="CH227">
            <v>48536</v>
          </cell>
          <cell r="CT227">
            <v>54405</v>
          </cell>
        </row>
        <row r="231">
          <cell r="CH231">
            <v>689.11</v>
          </cell>
          <cell r="CT231">
            <v>1296.94</v>
          </cell>
        </row>
        <row r="232">
          <cell r="CH232">
            <v>865.02</v>
          </cell>
          <cell r="CT232">
            <v>955.13</v>
          </cell>
        </row>
        <row r="233">
          <cell r="CH233">
            <v>15</v>
          </cell>
          <cell r="CT233">
            <v>103</v>
          </cell>
        </row>
        <row r="234">
          <cell r="CH234"/>
          <cell r="CT234"/>
        </row>
        <row r="235">
          <cell r="CH235"/>
          <cell r="CT235"/>
        </row>
        <row r="236">
          <cell r="CH236"/>
          <cell r="CT236"/>
        </row>
        <row r="237">
          <cell r="CH237"/>
          <cell r="CT237"/>
        </row>
        <row r="238">
          <cell r="CH238"/>
          <cell r="CT238"/>
        </row>
        <row r="239">
          <cell r="CH239">
            <v>1365</v>
          </cell>
          <cell r="CT239">
            <v>2100</v>
          </cell>
        </row>
        <row r="240">
          <cell r="CH240"/>
          <cell r="CT240"/>
        </row>
        <row r="241">
          <cell r="CH241"/>
          <cell r="CT241"/>
        </row>
        <row r="244">
          <cell r="CH244">
            <v>3496.07</v>
          </cell>
          <cell r="CT244">
            <v>2136.5700000000002</v>
          </cell>
        </row>
        <row r="245">
          <cell r="CH245"/>
          <cell r="CT245"/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36"/>
  <sheetViews>
    <sheetView tabSelected="1" view="pageLayout" zoomScaleNormal="100" zoomScaleSheetLayoutView="100" workbookViewId="0">
      <selection activeCell="I5" sqref="I5:J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9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[1]Monthly!CT3</f>
        <v>39488</v>
      </c>
      <c r="E6" s="17">
        <f>[1]Fiscal!I3</f>
        <v>404232</v>
      </c>
      <c r="F6" s="18">
        <f>[1]Monthly!CH3</f>
        <v>38340</v>
      </c>
      <c r="G6" s="19">
        <f t="shared" ref="G6:G20" si="0">(+D6-F6)/F6</f>
        <v>2.9942618675013043E-2</v>
      </c>
    </row>
    <row r="7" spans="1:9" x14ac:dyDescent="0.25">
      <c r="A7" s="14" t="s">
        <v>14</v>
      </c>
      <c r="B7" s="15"/>
      <c r="C7" s="16"/>
      <c r="D7" s="17">
        <f>[1]Monthly!CT4</f>
        <v>803</v>
      </c>
      <c r="E7" s="17">
        <f>[1]Fiscal!I4</f>
        <v>8517</v>
      </c>
      <c r="F7" s="18">
        <f>[1]Monthly!CH4</f>
        <v>496</v>
      </c>
      <c r="G7" s="19">
        <f t="shared" si="0"/>
        <v>0.61895161290322576</v>
      </c>
    </row>
    <row r="8" spans="1:9" x14ac:dyDescent="0.25">
      <c r="A8" s="14" t="s">
        <v>15</v>
      </c>
      <c r="B8" s="15"/>
      <c r="C8" s="16"/>
      <c r="D8" s="17">
        <f>[1]Monthly!CT5</f>
        <v>196</v>
      </c>
      <c r="E8" s="17">
        <f>[1]Fiscal!I5</f>
        <v>2294</v>
      </c>
      <c r="F8" s="18">
        <f>[1]Monthly!CH5</f>
        <v>424</v>
      </c>
      <c r="G8" s="19">
        <f t="shared" si="0"/>
        <v>-0.53773584905660377</v>
      </c>
    </row>
    <row r="9" spans="1:9" x14ac:dyDescent="0.25">
      <c r="A9" s="14" t="s">
        <v>16</v>
      </c>
      <c r="B9" s="15"/>
      <c r="C9" s="16"/>
      <c r="D9" s="17">
        <f>[1]Monthly!CT6</f>
        <v>26</v>
      </c>
      <c r="E9" s="17">
        <f>[1]Fiscal!I6</f>
        <v>2336</v>
      </c>
      <c r="F9" s="18">
        <f>[1]Monthly!CH6</f>
        <v>283</v>
      </c>
      <c r="G9" s="19">
        <f t="shared" si="0"/>
        <v>-0.90812720848056538</v>
      </c>
    </row>
    <row r="10" spans="1:9" x14ac:dyDescent="0.25">
      <c r="A10" s="14" t="s">
        <v>17</v>
      </c>
      <c r="B10" s="15"/>
      <c r="C10" s="16"/>
      <c r="D10" s="17">
        <f>[1]Monthly!CT7</f>
        <v>138</v>
      </c>
      <c r="E10" s="17">
        <f>[1]Fiscal!I7</f>
        <v>5830</v>
      </c>
      <c r="F10" s="18">
        <f>[1]Monthly!CH7</f>
        <v>150</v>
      </c>
      <c r="G10" s="19">
        <f t="shared" si="0"/>
        <v>-0.08</v>
      </c>
    </row>
    <row r="11" spans="1:9" x14ac:dyDescent="0.25">
      <c r="A11" s="14" t="s">
        <v>18</v>
      </c>
      <c r="B11" s="15"/>
      <c r="C11" s="16"/>
      <c r="D11" s="17">
        <f>[1]Monthly!CT8</f>
        <v>508</v>
      </c>
      <c r="E11" s="17">
        <f>[1]Fiscal!I8</f>
        <v>5536</v>
      </c>
      <c r="F11" s="18">
        <f>[1]Monthly!CH8</f>
        <v>606</v>
      </c>
      <c r="G11" s="19">
        <f t="shared" si="0"/>
        <v>-0.1617161716171617</v>
      </c>
    </row>
    <row r="12" spans="1:9" x14ac:dyDescent="0.25">
      <c r="A12" s="14" t="s">
        <v>19</v>
      </c>
      <c r="B12" s="15"/>
      <c r="C12" s="16"/>
      <c r="D12" s="17">
        <f>[1]Monthly!CT9</f>
        <v>303</v>
      </c>
      <c r="E12" s="17">
        <f>[1]Fiscal!I9</f>
        <v>2937</v>
      </c>
      <c r="F12" s="18">
        <f>[1]Monthly!CH9</f>
        <v>268</v>
      </c>
      <c r="G12" s="19">
        <f t="shared" si="0"/>
        <v>0.13059701492537312</v>
      </c>
      <c r="I12" s="20"/>
    </row>
    <row r="13" spans="1:9" x14ac:dyDescent="0.25">
      <c r="A13" s="14" t="s">
        <v>20</v>
      </c>
      <c r="B13" s="15"/>
      <c r="C13" s="16"/>
      <c r="D13" s="17">
        <f>[1]Monthly!CT10</f>
        <v>0</v>
      </c>
      <c r="E13" s="17">
        <f>[1]Fiscal!I10</f>
        <v>0</v>
      </c>
      <c r="F13" s="18">
        <f>[1]Monthly!CH10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[1]Monthly!CT11</f>
        <v>2050</v>
      </c>
      <c r="E14" s="17">
        <f>[1]Fiscal!I11</f>
        <v>18127</v>
      </c>
      <c r="F14" s="18">
        <f>[1]Monthly!CH11</f>
        <v>1457</v>
      </c>
      <c r="G14" s="19">
        <f t="shared" si="0"/>
        <v>0.4070006863417982</v>
      </c>
    </row>
    <row r="15" spans="1:9" x14ac:dyDescent="0.25">
      <c r="A15" s="14" t="s">
        <v>22</v>
      </c>
      <c r="B15" s="15"/>
      <c r="C15" s="16"/>
      <c r="D15" s="17">
        <f>[1]Monthly!CT12</f>
        <v>11059</v>
      </c>
      <c r="E15" s="17">
        <f>[1]Fiscal!I12</f>
        <v>114071</v>
      </c>
      <c r="F15" s="18">
        <f>[1]Monthly!CH12</f>
        <v>10162</v>
      </c>
      <c r="G15" s="19">
        <f t="shared" si="0"/>
        <v>8.8270025585514666E-2</v>
      </c>
    </row>
    <row r="16" spans="1:9" x14ac:dyDescent="0.25">
      <c r="A16" s="14" t="s">
        <v>23</v>
      </c>
      <c r="B16" s="15"/>
      <c r="C16" s="16"/>
      <c r="D16" s="17">
        <f>[1]Monthly!CT13</f>
        <v>7127</v>
      </c>
      <c r="E16" s="17">
        <f>[1]Fiscal!I13</f>
        <v>73876</v>
      </c>
      <c r="F16" s="18">
        <f>[1]Monthly!CH13</f>
        <v>6335</v>
      </c>
      <c r="G16" s="19">
        <f t="shared" si="0"/>
        <v>0.1250197316495659</v>
      </c>
    </row>
    <row r="17" spans="1:7" x14ac:dyDescent="0.25">
      <c r="A17" s="14" t="s">
        <v>24</v>
      </c>
      <c r="B17" s="15"/>
      <c r="C17" s="16"/>
      <c r="D17" s="17">
        <f>[1]Monthly!CT14</f>
        <v>84</v>
      </c>
      <c r="E17" s="17">
        <f>[1]Fiscal!I14</f>
        <v>2171</v>
      </c>
      <c r="F17" s="18">
        <f>[1]Monthly!CH14</f>
        <v>250</v>
      </c>
      <c r="G17" s="19">
        <f t="shared" si="0"/>
        <v>-0.66400000000000003</v>
      </c>
    </row>
    <row r="18" spans="1:7" x14ac:dyDescent="0.25">
      <c r="A18" s="14" t="s">
        <v>25</v>
      </c>
      <c r="B18" s="15"/>
      <c r="C18" s="16"/>
      <c r="D18" s="17">
        <f>[1]Monthly!CT15</f>
        <v>251</v>
      </c>
      <c r="E18" s="17">
        <f>[1]Fiscal!I15</f>
        <v>2729</v>
      </c>
      <c r="F18" s="17">
        <f>[1]Monthly!BA15</f>
        <v>0</v>
      </c>
      <c r="G18" s="19"/>
    </row>
    <row r="19" spans="1:7" x14ac:dyDescent="0.25">
      <c r="A19" s="14" t="s">
        <v>26</v>
      </c>
      <c r="B19" s="15"/>
      <c r="C19" s="16"/>
      <c r="D19" s="17">
        <f>[1]Monthly!CT16</f>
        <v>0</v>
      </c>
      <c r="E19" s="17">
        <f>[1]Fiscal!I16</f>
        <v>0</v>
      </c>
      <c r="F19" s="18">
        <f>[1]Monthly!CH16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62033</v>
      </c>
      <c r="E20" s="24">
        <f>SUM(E6:E19)</f>
        <v>642656</v>
      </c>
      <c r="F20" s="25">
        <f>SUM(F6:F19)</f>
        <v>58771</v>
      </c>
      <c r="G20" s="19">
        <f t="shared" si="0"/>
        <v>5.5503564683262153E-2</v>
      </c>
    </row>
    <row r="21" spans="1:7" x14ac:dyDescent="0.25">
      <c r="A21" s="26" t="s">
        <v>28</v>
      </c>
      <c r="B21" s="27"/>
      <c r="C21" s="28"/>
      <c r="D21" s="29">
        <f>[1]Monthly!CT18</f>
        <v>0</v>
      </c>
      <c r="E21" s="30">
        <f>[1]Fiscal!I18</f>
        <v>157</v>
      </c>
      <c r="F21" s="31">
        <f>[1]Monthly!CH18</f>
        <v>16</v>
      </c>
      <c r="G21" s="19">
        <f>(D21-F21)/F21</f>
        <v>-1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[1]Monthly!CT21</f>
        <v>345</v>
      </c>
      <c r="E24" s="17">
        <f>[1]Fiscal!I21</f>
        <v>10754</v>
      </c>
      <c r="F24" s="17">
        <f>[1]Monthly!CH21</f>
        <v>5930</v>
      </c>
      <c r="G24" s="19">
        <f t="shared" ref="G24:G41" si="1">(+D24-F24)/F24</f>
        <v>-0.94182124789207422</v>
      </c>
    </row>
    <row r="25" spans="1:7" x14ac:dyDescent="0.25">
      <c r="A25" s="14" t="s">
        <v>31</v>
      </c>
      <c r="B25" s="15"/>
      <c r="C25" s="16"/>
      <c r="D25" s="17">
        <f>[1]Monthly!CT22</f>
        <v>49</v>
      </c>
      <c r="E25" s="17">
        <f>[1]Fiscal!I22</f>
        <v>671</v>
      </c>
      <c r="F25" s="17">
        <f>[1]Monthly!CH22</f>
        <v>37</v>
      </c>
      <c r="G25" s="19">
        <f t="shared" si="1"/>
        <v>0.32432432432432434</v>
      </c>
    </row>
    <row r="26" spans="1:7" x14ac:dyDescent="0.25">
      <c r="A26" s="21" t="s">
        <v>32</v>
      </c>
      <c r="B26" s="35"/>
      <c r="C26" s="36"/>
      <c r="D26" s="17">
        <f>[1]Monthly!CT23</f>
        <v>12</v>
      </c>
      <c r="E26" s="17">
        <f>[1]Fiscal!I23</f>
        <v>124</v>
      </c>
      <c r="F26" s="17">
        <f>[1]Monthly!CH23</f>
        <v>17</v>
      </c>
      <c r="G26" s="19">
        <f t="shared" si="1"/>
        <v>-0.29411764705882354</v>
      </c>
    </row>
    <row r="27" spans="1:7" x14ac:dyDescent="0.25">
      <c r="A27" s="14" t="s">
        <v>33</v>
      </c>
      <c r="B27" s="15"/>
      <c r="C27" s="16"/>
      <c r="D27" s="17">
        <f>[1]Monthly!CT24</f>
        <v>36</v>
      </c>
      <c r="E27" s="17">
        <f>[1]Fiscal!I24</f>
        <v>505</v>
      </c>
      <c r="F27" s="17">
        <f>[1]Monthly!CH24</f>
        <v>39</v>
      </c>
      <c r="G27" s="19">
        <f t="shared" si="1"/>
        <v>-7.6923076923076927E-2</v>
      </c>
    </row>
    <row r="28" spans="1:7" x14ac:dyDescent="0.25">
      <c r="A28" s="14" t="s">
        <v>34</v>
      </c>
      <c r="B28" s="15"/>
      <c r="C28" s="16"/>
      <c r="D28" s="17">
        <f>[1]Monthly!CT25</f>
        <v>210</v>
      </c>
      <c r="E28" s="17">
        <f>[1]Fiscal!I25</f>
        <v>1873</v>
      </c>
      <c r="F28" s="17">
        <f>[1]Monthly!CH25</f>
        <v>312</v>
      </c>
      <c r="G28" s="19">
        <f t="shared" si="1"/>
        <v>-0.32692307692307693</v>
      </c>
    </row>
    <row r="29" spans="1:7" x14ac:dyDescent="0.25">
      <c r="A29" s="14" t="s">
        <v>35</v>
      </c>
      <c r="B29" s="37"/>
      <c r="C29" s="38"/>
      <c r="D29" s="17">
        <f>[1]Monthly!CT26</f>
        <v>31</v>
      </c>
      <c r="E29" s="17">
        <f>[1]Fiscal!I26</f>
        <v>186</v>
      </c>
      <c r="F29" s="17">
        <f>[1]Monthly!CH26</f>
        <v>13</v>
      </c>
      <c r="G29" s="19">
        <f t="shared" si="1"/>
        <v>1.3846153846153846</v>
      </c>
    </row>
    <row r="30" spans="1:7" x14ac:dyDescent="0.25">
      <c r="A30" s="14" t="s">
        <v>36</v>
      </c>
      <c r="B30" s="37"/>
      <c r="C30" s="38"/>
      <c r="D30" s="17">
        <f>[1]Monthly!CT27</f>
        <v>1041</v>
      </c>
      <c r="E30" s="17">
        <f>[1]Fiscal!I27</f>
        <v>11348</v>
      </c>
      <c r="F30" s="17">
        <f>[1]Monthly!CH27</f>
        <v>901</v>
      </c>
      <c r="G30" s="19">
        <f t="shared" si="1"/>
        <v>0.15538290788013318</v>
      </c>
    </row>
    <row r="31" spans="1:7" x14ac:dyDescent="0.25">
      <c r="A31" s="14" t="s">
        <v>37</v>
      </c>
      <c r="B31" s="15"/>
      <c r="C31" s="16"/>
      <c r="D31" s="17">
        <f>[1]Monthly!CT28</f>
        <v>119</v>
      </c>
      <c r="E31" s="17">
        <f>[1]Fiscal!I28</f>
        <v>778</v>
      </c>
      <c r="F31" s="17">
        <f>[1]Monthly!CH28</f>
        <v>92</v>
      </c>
      <c r="G31" s="19">
        <f t="shared" si="1"/>
        <v>0.29347826086956524</v>
      </c>
    </row>
    <row r="32" spans="1:7" x14ac:dyDescent="0.25">
      <c r="A32" s="14" t="s">
        <v>38</v>
      </c>
      <c r="B32" s="15"/>
      <c r="C32" s="16"/>
      <c r="D32" s="17">
        <f>[1]Monthly!CT29</f>
        <v>26</v>
      </c>
      <c r="E32" s="17">
        <f>[1]Fiscal!I29</f>
        <v>282</v>
      </c>
      <c r="F32" s="17">
        <f>[1]Monthly!CH29</f>
        <v>46</v>
      </c>
      <c r="G32" s="19">
        <f t="shared" si="1"/>
        <v>-0.43478260869565216</v>
      </c>
    </row>
    <row r="33" spans="1:7" x14ac:dyDescent="0.25">
      <c r="A33" s="14" t="s">
        <v>39</v>
      </c>
      <c r="B33" s="15"/>
      <c r="C33" s="16"/>
      <c r="D33" s="17">
        <f>[1]Monthly!CT30</f>
        <v>0</v>
      </c>
      <c r="E33" s="17">
        <f>[1]Fiscal!I30</f>
        <v>18</v>
      </c>
      <c r="F33" s="17">
        <f>[1]Monthly!CH30</f>
        <v>0</v>
      </c>
      <c r="G33" s="19"/>
    </row>
    <row r="34" spans="1:7" x14ac:dyDescent="0.25">
      <c r="A34" s="14" t="s">
        <v>40</v>
      </c>
      <c r="B34" s="15"/>
      <c r="C34" s="16"/>
      <c r="D34" s="17">
        <f>[1]Monthly!CT31</f>
        <v>34</v>
      </c>
      <c r="E34" s="17">
        <f>[1]Fiscal!I31</f>
        <v>728</v>
      </c>
      <c r="F34" s="17">
        <f>[1]Monthly!CH31</f>
        <v>70</v>
      </c>
      <c r="G34" s="19">
        <f t="shared" si="1"/>
        <v>-0.51428571428571423</v>
      </c>
    </row>
    <row r="35" spans="1:7" x14ac:dyDescent="0.25">
      <c r="A35" s="21" t="s">
        <v>41</v>
      </c>
      <c r="B35" s="35"/>
      <c r="C35" s="36"/>
      <c r="D35" s="17">
        <f>[1]Monthly!CT32</f>
        <v>359</v>
      </c>
      <c r="E35" s="17">
        <f>[1]Fiscal!I32</f>
        <v>4444</v>
      </c>
      <c r="F35" s="17">
        <f>[1]Monthly!CH32</f>
        <v>312</v>
      </c>
      <c r="G35" s="19">
        <f t="shared" si="1"/>
        <v>0.15064102564102563</v>
      </c>
    </row>
    <row r="36" spans="1:7" x14ac:dyDescent="0.25">
      <c r="A36" s="14" t="s">
        <v>42</v>
      </c>
      <c r="B36" s="15"/>
      <c r="C36" s="16"/>
      <c r="D36" s="17">
        <f>[1]Monthly!CT33</f>
        <v>1056</v>
      </c>
      <c r="E36" s="17">
        <f>[1]Fiscal!I33</f>
        <v>14607</v>
      </c>
      <c r="F36" s="17">
        <f>[1]Monthly!CH33</f>
        <v>1590</v>
      </c>
      <c r="G36" s="19">
        <f t="shared" si="1"/>
        <v>-0.33584905660377357</v>
      </c>
    </row>
    <row r="37" spans="1:7" x14ac:dyDescent="0.25">
      <c r="A37" s="14" t="s">
        <v>43</v>
      </c>
      <c r="B37" s="15"/>
      <c r="C37" s="16"/>
      <c r="D37" s="17">
        <f>[1]Monthly!CT34</f>
        <v>61</v>
      </c>
      <c r="E37" s="17">
        <f>[1]Fiscal!I34</f>
        <v>592</v>
      </c>
      <c r="F37" s="17">
        <f>[1]Monthly!CH34</f>
        <v>44</v>
      </c>
      <c r="G37" s="19">
        <f t="shared" si="1"/>
        <v>0.38636363636363635</v>
      </c>
    </row>
    <row r="38" spans="1:7" x14ac:dyDescent="0.25">
      <c r="A38" s="14" t="s">
        <v>44</v>
      </c>
      <c r="B38" s="15"/>
      <c r="C38" s="16"/>
      <c r="D38" s="17">
        <f>[1]Monthly!CT35</f>
        <v>48</v>
      </c>
      <c r="E38" s="17">
        <f>[1]Fiscal!I35</f>
        <v>476</v>
      </c>
      <c r="F38" s="17">
        <f>[1]Monthly!CH35</f>
        <v>14</v>
      </c>
      <c r="G38" s="19">
        <f t="shared" si="1"/>
        <v>2.4285714285714284</v>
      </c>
    </row>
    <row r="39" spans="1:7" x14ac:dyDescent="0.25">
      <c r="A39" s="14" t="s">
        <v>45</v>
      </c>
      <c r="B39" s="15"/>
      <c r="C39" s="16"/>
      <c r="D39" s="17">
        <f>[1]Monthly!CT36</f>
        <v>56</v>
      </c>
      <c r="E39" s="17">
        <f>[1]Fiscal!I36</f>
        <v>502</v>
      </c>
      <c r="F39" s="17">
        <f>[1]Monthly!CH36</f>
        <v>80</v>
      </c>
      <c r="G39" s="19">
        <f t="shared" si="1"/>
        <v>-0.3</v>
      </c>
    </row>
    <row r="40" spans="1:7" x14ac:dyDescent="0.25">
      <c r="A40" s="21"/>
      <c r="B40" s="22"/>
      <c r="C40" s="22" t="s">
        <v>27</v>
      </c>
      <c r="D40" s="24">
        <f>SUM(D24:D39)</f>
        <v>3483</v>
      </c>
      <c r="E40" s="24">
        <f>SUM(E24:E39)</f>
        <v>47888</v>
      </c>
      <c r="F40" s="24">
        <f>SUM(F24:F39)</f>
        <v>9497</v>
      </c>
      <c r="G40" s="19">
        <f t="shared" si="1"/>
        <v>-0.63325260608613243</v>
      </c>
    </row>
    <row r="41" spans="1:7" x14ac:dyDescent="0.25">
      <c r="A41" s="39"/>
      <c r="B41" s="40"/>
      <c r="C41" s="40" t="s">
        <v>46</v>
      </c>
      <c r="D41" s="24">
        <f>SUM(D40,D20)</f>
        <v>65516</v>
      </c>
      <c r="E41" s="24">
        <f>SUM(E40,E20)</f>
        <v>690544</v>
      </c>
      <c r="F41" s="25">
        <f>SUM(F40,F20)</f>
        <v>68268</v>
      </c>
      <c r="G41" s="19">
        <f t="shared" si="1"/>
        <v>-4.0311712661862072E-2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[1]Monthly!CT42</f>
        <v>6748</v>
      </c>
      <c r="E45" s="17">
        <f>[1]Fiscal!I42</f>
        <v>70302</v>
      </c>
      <c r="F45" s="17">
        <f>[1]Monthly!CH42</f>
        <v>5449</v>
      </c>
      <c r="G45" s="19">
        <f t="shared" ref="G45:G53" si="2">(+D45-F45)/F45</f>
        <v>0.23839236557166452</v>
      </c>
    </row>
    <row r="46" spans="1:7" x14ac:dyDescent="0.25">
      <c r="A46" s="14" t="s">
        <v>49</v>
      </c>
      <c r="B46" s="15"/>
      <c r="C46" s="16"/>
      <c r="D46" s="43">
        <f>[1]Monthly!CT43</f>
        <v>372</v>
      </c>
      <c r="E46" s="17">
        <f>[1]Fiscal!I43</f>
        <v>3658</v>
      </c>
      <c r="F46" s="17">
        <f>[1]Monthly!CH43</f>
        <v>281</v>
      </c>
      <c r="G46" s="19">
        <f t="shared" si="2"/>
        <v>0.32384341637010677</v>
      </c>
    </row>
    <row r="47" spans="1:7" x14ac:dyDescent="0.25">
      <c r="A47" s="14" t="s">
        <v>50</v>
      </c>
      <c r="B47" s="15"/>
      <c r="C47" s="16"/>
      <c r="D47" s="43">
        <f>[1]Monthly!CT44</f>
        <v>253</v>
      </c>
      <c r="E47" s="17">
        <f>[1]Fiscal!I44</f>
        <v>2462</v>
      </c>
      <c r="F47" s="17">
        <f>[1]Monthly!CH44</f>
        <v>131</v>
      </c>
      <c r="G47" s="19">
        <f t="shared" si="2"/>
        <v>0.93129770992366412</v>
      </c>
    </row>
    <row r="48" spans="1:7" x14ac:dyDescent="0.25">
      <c r="A48" s="14" t="s">
        <v>51</v>
      </c>
      <c r="B48" s="15"/>
      <c r="C48" s="16"/>
      <c r="D48" s="43">
        <f>[1]Monthly!CT45</f>
        <v>32</v>
      </c>
      <c r="E48" s="17">
        <f>[1]Fiscal!I45</f>
        <v>3705</v>
      </c>
      <c r="F48" s="17">
        <f>[1]Monthly!CH45</f>
        <v>161</v>
      </c>
      <c r="G48" s="19">
        <f t="shared" si="2"/>
        <v>-0.80124223602484468</v>
      </c>
    </row>
    <row r="49" spans="1:7" x14ac:dyDescent="0.25">
      <c r="A49" s="14" t="s">
        <v>52</v>
      </c>
      <c r="B49" s="15"/>
      <c r="C49" s="16"/>
      <c r="D49" s="43">
        <f>[1]Monthly!CT46</f>
        <v>61</v>
      </c>
      <c r="E49" s="17">
        <f>[1]Fiscal!I46</f>
        <v>936</v>
      </c>
      <c r="F49" s="17">
        <f>[1]Monthly!CH46</f>
        <v>13</v>
      </c>
      <c r="G49" s="19">
        <f t="shared" si="2"/>
        <v>3.6923076923076925</v>
      </c>
    </row>
    <row r="50" spans="1:7" x14ac:dyDescent="0.25">
      <c r="A50" s="14" t="s">
        <v>53</v>
      </c>
      <c r="B50" s="15"/>
      <c r="C50" s="16"/>
      <c r="D50" s="43">
        <f>[1]Monthly!CT47</f>
        <v>260</v>
      </c>
      <c r="E50" s="17">
        <f>[1]Fiscal!I47</f>
        <v>3832</v>
      </c>
      <c r="F50" s="17">
        <f>[1]Monthly!CH47</f>
        <v>518</v>
      </c>
      <c r="G50" s="19">
        <f t="shared" si="2"/>
        <v>-0.49806949806949807</v>
      </c>
    </row>
    <row r="51" spans="1:7" x14ac:dyDescent="0.25">
      <c r="A51" s="14" t="s">
        <v>54</v>
      </c>
      <c r="B51" s="15"/>
      <c r="C51" s="16"/>
      <c r="D51" s="43">
        <f>[1]Monthly!CT48</f>
        <v>140</v>
      </c>
      <c r="E51" s="17">
        <f>[1]Fiscal!I48</f>
        <v>1577</v>
      </c>
      <c r="F51" s="17">
        <f>[1]Monthly!CH48</f>
        <v>130</v>
      </c>
      <c r="G51" s="19">
        <f t="shared" si="2"/>
        <v>7.6923076923076927E-2</v>
      </c>
    </row>
    <row r="52" spans="1:7" x14ac:dyDescent="0.25">
      <c r="A52" s="14" t="s">
        <v>55</v>
      </c>
      <c r="B52" s="15"/>
      <c r="C52" s="16"/>
      <c r="D52" s="43">
        <f>[1]Monthly!CT49</f>
        <v>0</v>
      </c>
      <c r="E52" s="17">
        <f>[1]Fiscal!I49</f>
        <v>0</v>
      </c>
      <c r="F52" s="17">
        <f>[1]Monthly!CH49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7866</v>
      </c>
      <c r="E53" s="24">
        <f>SUM(E45:E52)</f>
        <v>86472</v>
      </c>
      <c r="F53" s="24">
        <f>SUM(F45:F52)</f>
        <v>6683</v>
      </c>
      <c r="G53" s="19">
        <f t="shared" si="2"/>
        <v>0.17701631004040103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[1]Monthly!CT51</f>
        <v>9745</v>
      </c>
      <c r="E56" s="17">
        <f>[1]Fiscal!I51</f>
        <v>93412</v>
      </c>
      <c r="F56" s="17">
        <f>[1]Monthly!CH51</f>
        <v>7187</v>
      </c>
      <c r="G56" s="19">
        <f t="shared" ref="G56:G64" si="3">(+D56-F56)/F56</f>
        <v>0.35592041185473772</v>
      </c>
    </row>
    <row r="57" spans="1:7" x14ac:dyDescent="0.25">
      <c r="A57" s="14" t="s">
        <v>49</v>
      </c>
      <c r="B57" s="15"/>
      <c r="C57" s="16"/>
      <c r="D57" s="17">
        <f>[1]Monthly!CT52</f>
        <v>139</v>
      </c>
      <c r="E57" s="17">
        <f>[1]Fiscal!I52</f>
        <v>1502</v>
      </c>
      <c r="F57" s="17">
        <f>[1]Monthly!CH52</f>
        <v>89</v>
      </c>
      <c r="G57" s="19">
        <f t="shared" si="3"/>
        <v>0.5617977528089888</v>
      </c>
    </row>
    <row r="58" spans="1:7" x14ac:dyDescent="0.25">
      <c r="A58" s="14" t="s">
        <v>50</v>
      </c>
      <c r="B58" s="15"/>
      <c r="C58" s="16"/>
      <c r="D58" s="17">
        <f>[1]Monthly!CT53</f>
        <v>105</v>
      </c>
      <c r="E58" s="17">
        <f>[1]Fiscal!I53</f>
        <v>4101</v>
      </c>
      <c r="F58" s="17">
        <f>[1]Monthly!CH53</f>
        <v>413</v>
      </c>
      <c r="G58" s="19">
        <f t="shared" si="3"/>
        <v>-0.74576271186440679</v>
      </c>
    </row>
    <row r="59" spans="1:7" x14ac:dyDescent="0.25">
      <c r="A59" s="14" t="s">
        <v>51</v>
      </c>
      <c r="B59" s="15"/>
      <c r="C59" s="16"/>
      <c r="D59" s="17">
        <f>[1]Monthly!CT54</f>
        <v>12</v>
      </c>
      <c r="E59" s="17">
        <f>[1]Fiscal!I54</f>
        <v>2836</v>
      </c>
      <c r="F59" s="17">
        <f>[1]Monthly!CH54</f>
        <v>179</v>
      </c>
      <c r="G59" s="19">
        <f t="shared" si="3"/>
        <v>-0.93296089385474856</v>
      </c>
    </row>
    <row r="60" spans="1:7" x14ac:dyDescent="0.25">
      <c r="A60" s="14" t="s">
        <v>52</v>
      </c>
      <c r="B60" s="15"/>
      <c r="C60" s="16"/>
      <c r="D60" s="17">
        <f>[1]Monthly!CT55</f>
        <v>92</v>
      </c>
      <c r="E60" s="17">
        <f>[1]Fiscal!I55</f>
        <v>1227</v>
      </c>
      <c r="F60" s="17">
        <f>[1]Monthly!CH55</f>
        <v>129</v>
      </c>
      <c r="G60" s="19">
        <f t="shared" si="3"/>
        <v>-0.2868217054263566</v>
      </c>
    </row>
    <row r="61" spans="1:7" x14ac:dyDescent="0.25">
      <c r="A61" s="14" t="s">
        <v>53</v>
      </c>
      <c r="B61" s="15"/>
      <c r="C61" s="16"/>
      <c r="D61" s="17">
        <f>[1]Monthly!CT56</f>
        <v>123</v>
      </c>
      <c r="E61" s="17">
        <f>[1]Fiscal!I56</f>
        <v>1626</v>
      </c>
      <c r="F61" s="17">
        <f>[1]Monthly!CH56</f>
        <v>123</v>
      </c>
      <c r="G61" s="19">
        <f t="shared" si="3"/>
        <v>0</v>
      </c>
    </row>
    <row r="62" spans="1:7" x14ac:dyDescent="0.25">
      <c r="A62" s="14" t="s">
        <v>54</v>
      </c>
      <c r="B62" s="15"/>
      <c r="C62" s="16"/>
      <c r="D62" s="17">
        <f>[1]Monthly!CT57</f>
        <v>228</v>
      </c>
      <c r="E62" s="17">
        <f>[1]Fiscal!I57</f>
        <v>3359</v>
      </c>
      <c r="F62" s="17">
        <f>[1]Monthly!CH57</f>
        <v>157</v>
      </c>
      <c r="G62" s="19">
        <f t="shared" si="3"/>
        <v>0.45222929936305734</v>
      </c>
    </row>
    <row r="63" spans="1:7" x14ac:dyDescent="0.25">
      <c r="A63" s="14" t="s">
        <v>55</v>
      </c>
      <c r="B63" s="15"/>
      <c r="C63" s="16"/>
      <c r="D63" s="17">
        <f>[1]Monthly!CT58</f>
        <v>0</v>
      </c>
      <c r="E63" s="17">
        <f>[1]Fiscal!I58</f>
        <v>0</v>
      </c>
      <c r="F63" s="17">
        <f>[1]Monthly!CH58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10444</v>
      </c>
      <c r="E64" s="24">
        <f>SUM(E56:E63)</f>
        <v>108063</v>
      </c>
      <c r="F64" s="24">
        <f>SUM(F56:F63)</f>
        <v>8277</v>
      </c>
      <c r="G64" s="19">
        <f t="shared" si="3"/>
        <v>0.26180983448109219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[1]Monthly!CT59</f>
        <v>10088</v>
      </c>
      <c r="E66" s="17">
        <f>[1]Fiscal!I59</f>
        <v>113455</v>
      </c>
      <c r="F66" s="17">
        <f>[1]Monthly!CH59</f>
        <v>8909</v>
      </c>
      <c r="G66" s="19">
        <f>(+D66-F66)/F66</f>
        <v>0.13233808508250083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[1]Monthly!CT62</f>
        <v>15</v>
      </c>
      <c r="E69" s="43">
        <f>[1]Fiscal!I62</f>
        <v>167</v>
      </c>
      <c r="F69" s="17">
        <f>[1]Monthly!CH62</f>
        <v>18</v>
      </c>
      <c r="G69" s="19">
        <f t="shared" ref="G69:G78" si="4">(+D69-F69)/F69</f>
        <v>-0.16666666666666666</v>
      </c>
    </row>
    <row r="70" spans="1:7" x14ac:dyDescent="0.25">
      <c r="A70" s="49" t="s">
        <v>60</v>
      </c>
      <c r="B70" s="50"/>
      <c r="C70" s="51"/>
      <c r="D70" s="43">
        <f>[1]Monthly!CT63</f>
        <v>43</v>
      </c>
      <c r="E70" s="43">
        <f>[1]Fiscal!I63</f>
        <v>483</v>
      </c>
      <c r="F70" s="17">
        <f>[1]Monthly!CH63</f>
        <v>63</v>
      </c>
      <c r="G70" s="19">
        <f t="shared" si="4"/>
        <v>-0.31746031746031744</v>
      </c>
    </row>
    <row r="71" spans="1:7" x14ac:dyDescent="0.25">
      <c r="A71" s="49" t="s">
        <v>61</v>
      </c>
      <c r="B71" s="50"/>
      <c r="C71" s="51"/>
      <c r="D71" s="43">
        <f>[1]Monthly!CT64</f>
        <v>0</v>
      </c>
      <c r="E71" s="43">
        <f>[1]Fiscal!I64</f>
        <v>0</v>
      </c>
      <c r="F71" s="17">
        <f>[1]Monthly!CH64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[1]Monthly!CT65</f>
        <v>0</v>
      </c>
      <c r="E72" s="43">
        <f>[1]Fiscal!I65</f>
        <v>4</v>
      </c>
      <c r="F72" s="17">
        <f>[1]Monthly!CH65</f>
        <v>1</v>
      </c>
      <c r="G72" s="19">
        <f t="shared" si="4"/>
        <v>-1</v>
      </c>
    </row>
    <row r="73" spans="1:7" x14ac:dyDescent="0.25">
      <c r="A73" s="21"/>
      <c r="B73" s="52"/>
      <c r="C73" s="53" t="s">
        <v>27</v>
      </c>
      <c r="D73" s="24">
        <f>SUM(D69:D72)</f>
        <v>58</v>
      </c>
      <c r="E73" s="24">
        <f>SUM(E69:E72)</f>
        <v>654</v>
      </c>
      <c r="F73" s="24">
        <f>SUM(F69:F72)</f>
        <v>82</v>
      </c>
      <c r="G73" s="19">
        <f t="shared" si="4"/>
        <v>-0.29268292682926828</v>
      </c>
    </row>
    <row r="74" spans="1:7" x14ac:dyDescent="0.25">
      <c r="A74" s="47" t="s">
        <v>63</v>
      </c>
      <c r="B74" s="37"/>
      <c r="C74" s="16"/>
      <c r="D74" s="43">
        <f>[1]Monthly!CT66</f>
        <v>3</v>
      </c>
      <c r="E74" s="43">
        <f>[1]Fiscal!I67</f>
        <v>431</v>
      </c>
      <c r="F74" s="17">
        <f>[1]Monthly!CH66</f>
        <v>7</v>
      </c>
      <c r="G74" s="19">
        <f t="shared" si="4"/>
        <v>-0.5714285714285714</v>
      </c>
    </row>
    <row r="75" spans="1:7" x14ac:dyDescent="0.25">
      <c r="A75" s="49" t="s">
        <v>60</v>
      </c>
      <c r="B75" s="44"/>
      <c r="C75" s="51"/>
      <c r="D75" s="43">
        <f>[1]Monthly!CT67</f>
        <v>51</v>
      </c>
      <c r="E75" s="43">
        <f>[1]Fiscal!I68</f>
        <v>35</v>
      </c>
      <c r="F75" s="17">
        <f>[1]Monthly!CH67</f>
        <v>50</v>
      </c>
      <c r="G75" s="19">
        <f t="shared" si="4"/>
        <v>0.02</v>
      </c>
    </row>
    <row r="76" spans="1:7" x14ac:dyDescent="0.25">
      <c r="A76" s="49" t="s">
        <v>61</v>
      </c>
      <c r="B76" s="50"/>
      <c r="C76" s="51"/>
      <c r="D76" s="43">
        <f>[1]Monthly!CT68</f>
        <v>5</v>
      </c>
      <c r="E76" s="43">
        <f>[1]Fiscal!I69</f>
        <v>27</v>
      </c>
      <c r="F76" s="17">
        <f>[1]Monthly!CH68</f>
        <v>5</v>
      </c>
      <c r="G76" s="19">
        <f t="shared" si="4"/>
        <v>0</v>
      </c>
    </row>
    <row r="77" spans="1:7" x14ac:dyDescent="0.25">
      <c r="A77" s="49" t="s">
        <v>62</v>
      </c>
      <c r="B77" s="50"/>
      <c r="C77" s="51"/>
      <c r="D77" s="43">
        <f>[1]Monthly!CT69</f>
        <v>1</v>
      </c>
      <c r="E77" s="43">
        <f>[1]Fiscal!I70</f>
        <v>0</v>
      </c>
      <c r="F77" s="17">
        <f>[1]Monthly!CH69</f>
        <v>3</v>
      </c>
      <c r="G77" s="19">
        <f t="shared" si="4"/>
        <v>-0.66666666666666663</v>
      </c>
    </row>
    <row r="78" spans="1:7" x14ac:dyDescent="0.25">
      <c r="A78" s="39"/>
      <c r="B78" s="50"/>
      <c r="C78" s="45" t="s">
        <v>27</v>
      </c>
      <c r="D78" s="24">
        <f>SUM(D74:D77)</f>
        <v>60</v>
      </c>
      <c r="E78" s="24">
        <f>SUM(E74:E77)</f>
        <v>493</v>
      </c>
      <c r="F78" s="24">
        <f>SUM(F74:F77)</f>
        <v>65</v>
      </c>
      <c r="G78" s="19">
        <f t="shared" si="4"/>
        <v>-7.6923076923076927E-2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[1]Monthly!CT72</f>
        <v>904</v>
      </c>
      <c r="E81" s="43">
        <f>[1]Fiscal!I72</f>
        <v>8672</v>
      </c>
      <c r="F81" s="17">
        <f>[1]Monthly!CH72</f>
        <v>606</v>
      </c>
      <c r="G81" s="19">
        <f t="shared" ref="G81:G94" si="5">(+D81-F81)/F81</f>
        <v>0.49174917491749176</v>
      </c>
    </row>
    <row r="82" spans="1:7" x14ac:dyDescent="0.25">
      <c r="A82" s="39" t="s">
        <v>66</v>
      </c>
      <c r="B82" s="44"/>
      <c r="C82" s="51"/>
      <c r="D82" s="17">
        <f>[1]Monthly!CT73</f>
        <v>928</v>
      </c>
      <c r="E82" s="43">
        <f>[1]Fiscal!I73</f>
        <v>9034</v>
      </c>
      <c r="F82" s="17">
        <f>[1]Monthly!CH73</f>
        <v>864</v>
      </c>
      <c r="G82" s="19">
        <f t="shared" si="5"/>
        <v>7.407407407407407E-2</v>
      </c>
    </row>
    <row r="83" spans="1:7" x14ac:dyDescent="0.25">
      <c r="A83" s="39" t="s">
        <v>67</v>
      </c>
      <c r="B83" s="44"/>
      <c r="C83" s="51"/>
      <c r="D83" s="17">
        <f>[1]Monthly!CT74</f>
        <v>5</v>
      </c>
      <c r="E83" s="43">
        <f>[1]Fiscal!I74</f>
        <v>9</v>
      </c>
      <c r="F83" s="17">
        <f>[1]Monthly!CH74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[1]Monthly!CT75</f>
        <v>10</v>
      </c>
      <c r="E84" s="43">
        <f>[1]Fiscal!I75</f>
        <v>320</v>
      </c>
      <c r="F84" s="17">
        <f>[1]Monthly!CH75</f>
        <v>41</v>
      </c>
      <c r="G84" s="19">
        <f t="shared" si="5"/>
        <v>-0.75609756097560976</v>
      </c>
    </row>
    <row r="85" spans="1:7" x14ac:dyDescent="0.25">
      <c r="A85" s="39" t="s">
        <v>69</v>
      </c>
      <c r="B85" s="44"/>
      <c r="C85" s="51"/>
      <c r="D85" s="17">
        <f>[1]Monthly!CT76</f>
        <v>0</v>
      </c>
      <c r="E85" s="43">
        <f>[1]Fiscal!I76</f>
        <v>0</v>
      </c>
      <c r="F85" s="17">
        <f>[1]Monthly!CH76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[1]Monthly!CT77</f>
        <v>93941</v>
      </c>
      <c r="E86" s="43">
        <f>[1]Fiscal!I77</f>
        <v>883000</v>
      </c>
      <c r="F86" s="17">
        <f>[1]Monthly!CH77</f>
        <v>86427</v>
      </c>
      <c r="G86" s="19">
        <f t="shared" si="5"/>
        <v>8.6940423710183165E-2</v>
      </c>
    </row>
    <row r="87" spans="1:7" x14ac:dyDescent="0.25">
      <c r="A87" s="39" t="s">
        <v>71</v>
      </c>
      <c r="B87" s="44"/>
      <c r="C87" s="51"/>
      <c r="D87" s="17">
        <f>[1]Monthly!CT78</f>
        <v>1</v>
      </c>
      <c r="E87" s="43">
        <f>[1]Fiscal!I78</f>
        <v>47</v>
      </c>
      <c r="F87" s="17">
        <f>[1]Monthly!CH78</f>
        <v>1</v>
      </c>
      <c r="G87" s="19">
        <f t="shared" si="5"/>
        <v>0</v>
      </c>
    </row>
    <row r="88" spans="1:7" x14ac:dyDescent="0.25">
      <c r="A88" s="39" t="s">
        <v>72</v>
      </c>
      <c r="B88" s="44"/>
      <c r="C88" s="51"/>
      <c r="D88" s="17">
        <f>[1]Monthly!CT79</f>
        <v>0</v>
      </c>
      <c r="E88" s="43">
        <f>[1]Fiscal!I79</f>
        <v>16</v>
      </c>
      <c r="F88" s="17">
        <f>[1]Monthly!CH79</f>
        <v>7</v>
      </c>
      <c r="G88" s="19">
        <f t="shared" si="5"/>
        <v>-1</v>
      </c>
    </row>
    <row r="89" spans="1:7" x14ac:dyDescent="0.25">
      <c r="A89" s="39" t="s">
        <v>73</v>
      </c>
      <c r="B89" s="44"/>
      <c r="C89" s="51"/>
      <c r="D89" s="17">
        <f>[1]Monthly!CT80</f>
        <v>3</v>
      </c>
      <c r="E89" s="43">
        <f>[1]Fiscal!I80</f>
        <v>155</v>
      </c>
      <c r="F89" s="17">
        <f>[1]Monthly!CH80</f>
        <v>18</v>
      </c>
      <c r="G89" s="19">
        <f t="shared" si="5"/>
        <v>-0.83333333333333337</v>
      </c>
    </row>
    <row r="90" spans="1:7" x14ac:dyDescent="0.25">
      <c r="A90" s="39" t="s">
        <v>52</v>
      </c>
      <c r="B90" s="44"/>
      <c r="C90" s="51"/>
      <c r="D90" s="17">
        <f>[1]Monthly!CT81</f>
        <v>0</v>
      </c>
      <c r="E90" s="43">
        <f>[1]Fiscal!I81</f>
        <v>1</v>
      </c>
      <c r="F90" s="17">
        <f>[1]Monthly!CH81</f>
        <v>1</v>
      </c>
      <c r="G90" s="19">
        <f t="shared" si="5"/>
        <v>-1</v>
      </c>
    </row>
    <row r="91" spans="1:7" x14ac:dyDescent="0.25">
      <c r="A91" s="39" t="s">
        <v>53</v>
      </c>
      <c r="B91" s="44"/>
      <c r="C91" s="51"/>
      <c r="D91" s="17">
        <f>[1]Monthly!CT82</f>
        <v>52</v>
      </c>
      <c r="E91" s="43">
        <f>[1]Fiscal!I82</f>
        <v>201</v>
      </c>
      <c r="F91" s="17">
        <f>[1]Monthly!CH82</f>
        <v>19</v>
      </c>
      <c r="G91" s="19">
        <f t="shared" si="5"/>
        <v>1.736842105263158</v>
      </c>
    </row>
    <row r="92" spans="1:7" x14ac:dyDescent="0.25">
      <c r="A92" s="39" t="s">
        <v>54</v>
      </c>
      <c r="B92" s="44"/>
      <c r="C92" s="51"/>
      <c r="D92" s="17">
        <f>[1]Monthly!CT83</f>
        <v>27</v>
      </c>
      <c r="E92" s="43">
        <f>[1]Fiscal!I83</f>
        <v>222</v>
      </c>
      <c r="F92" s="17">
        <f>[1]Monthly!CH83</f>
        <v>13</v>
      </c>
      <c r="G92" s="19">
        <f t="shared" si="5"/>
        <v>1.0769230769230769</v>
      </c>
    </row>
    <row r="93" spans="1:7" x14ac:dyDescent="0.25">
      <c r="A93" s="39" t="s">
        <v>55</v>
      </c>
      <c r="B93" s="44"/>
      <c r="C93" s="51"/>
      <c r="D93" s="17">
        <f>[1]Monthly!CT84</f>
        <v>0</v>
      </c>
      <c r="E93" s="43">
        <f>[1]Fiscal!I84</f>
        <v>0</v>
      </c>
      <c r="F93" s="17">
        <f>[1]Monthly!CH84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95871</v>
      </c>
      <c r="E94" s="24">
        <f>SUM(E81:E93)</f>
        <v>901677</v>
      </c>
      <c r="F94" s="24">
        <f>SUM(F81:F93)</f>
        <v>87997</v>
      </c>
      <c r="G94" s="19">
        <f t="shared" si="5"/>
        <v>8.9480323192836123E-2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[1]Monthly!CT88</f>
        <v>39525</v>
      </c>
      <c r="E97" s="43">
        <f>[1]Fiscal!I88</f>
        <v>264446</v>
      </c>
      <c r="F97" s="30">
        <f>[1]Monthly!CH88</f>
        <v>13422</v>
      </c>
      <c r="G97" s="19">
        <f t="shared" ref="G97:G102" si="6">(+D97-F97)/F97</f>
        <v>1.9447921323200714</v>
      </c>
    </row>
    <row r="98" spans="1:7" x14ac:dyDescent="0.25">
      <c r="A98" s="39" t="s">
        <v>76</v>
      </c>
      <c r="B98" s="44"/>
      <c r="C98" s="51"/>
      <c r="D98" s="30">
        <f>[1]Monthly!CT89</f>
        <v>46939</v>
      </c>
      <c r="E98" s="43">
        <f>[1]Fiscal!I89</f>
        <v>205136</v>
      </c>
      <c r="F98" s="30">
        <f>[1]Monthly!CH89</f>
        <v>5247</v>
      </c>
      <c r="G98" s="19">
        <f t="shared" si="6"/>
        <v>7.9458738326662859</v>
      </c>
    </row>
    <row r="99" spans="1:7" x14ac:dyDescent="0.25">
      <c r="A99" s="39" t="s">
        <v>77</v>
      </c>
      <c r="B99" s="44"/>
      <c r="C99" s="51"/>
      <c r="D99" s="30">
        <f>[1]Monthly!CT90</f>
        <v>4</v>
      </c>
      <c r="E99" s="43">
        <f>[1]Fiscal!I90</f>
        <v>1375</v>
      </c>
      <c r="F99" s="30">
        <f>[1]Monthly!CH90</f>
        <v>24404</v>
      </c>
      <c r="G99" s="19">
        <f t="shared" si="6"/>
        <v>-0.99983609244386162</v>
      </c>
    </row>
    <row r="100" spans="1:7" x14ac:dyDescent="0.25">
      <c r="A100" s="39" t="s">
        <v>78</v>
      </c>
      <c r="B100" s="44"/>
      <c r="C100" s="51"/>
      <c r="D100" s="30">
        <f>[1]Monthly!CT91</f>
        <v>35300</v>
      </c>
      <c r="E100" s="43">
        <f>[1]Fiscal!I91</f>
        <v>372911</v>
      </c>
      <c r="F100" s="30">
        <f>[1]Monthly!CH91</f>
        <v>35522</v>
      </c>
      <c r="G100" s="19">
        <f t="shared" si="6"/>
        <v>-6.2496481053994704E-3</v>
      </c>
    </row>
    <row r="101" spans="1:7" x14ac:dyDescent="0.25">
      <c r="A101" s="39" t="s">
        <v>79</v>
      </c>
      <c r="B101" s="44"/>
      <c r="C101" s="51"/>
      <c r="D101" s="30">
        <f>[1]Monthly!CT92</f>
        <v>713</v>
      </c>
      <c r="E101" s="43">
        <f>[1]Fiscal!I92</f>
        <v>3879</v>
      </c>
      <c r="F101" s="30">
        <f>[1]Monthly!CH92</f>
        <v>253</v>
      </c>
      <c r="G101" s="19">
        <f t="shared" si="6"/>
        <v>1.8181818181818181</v>
      </c>
    </row>
    <row r="102" spans="1:7" x14ac:dyDescent="0.25">
      <c r="A102" s="39" t="s">
        <v>80</v>
      </c>
      <c r="B102" s="44"/>
      <c r="C102" s="51"/>
      <c r="D102" s="30">
        <f>[1]Monthly!CT93</f>
        <v>196</v>
      </c>
      <c r="E102" s="43">
        <f>[1]Fiscal!I93</f>
        <v>4744</v>
      </c>
      <c r="F102" s="30">
        <f>[1]Monthly!CH93</f>
        <v>655</v>
      </c>
      <c r="G102" s="19">
        <f t="shared" si="6"/>
        <v>-0.70076335877862594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[1]Monthly!CT96</f>
        <v>0</v>
      </c>
      <c r="E106" s="43">
        <f>[1]Fiscal!I96</f>
        <v>85</v>
      </c>
      <c r="F106" s="17">
        <f>[1]Monthly!CH96</f>
        <v>27</v>
      </c>
      <c r="G106" s="19">
        <f t="shared" ref="G106:G122" si="7">(+D106-F106)/F106</f>
        <v>-1</v>
      </c>
    </row>
    <row r="107" spans="1:7" x14ac:dyDescent="0.25">
      <c r="A107" s="39" t="s">
        <v>84</v>
      </c>
      <c r="B107" s="44"/>
      <c r="C107" s="51"/>
      <c r="D107" s="17">
        <f>[1]Monthly!CT97</f>
        <v>0</v>
      </c>
      <c r="E107" s="43">
        <f>[1]Fiscal!I97</f>
        <v>0</v>
      </c>
      <c r="F107" s="17">
        <f>[1]Monthly!CH97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[1]Monthly!CT98</f>
        <v>4638</v>
      </c>
      <c r="E108" s="43">
        <f>[1]Fiscal!I98</f>
        <v>45580</v>
      </c>
      <c r="F108" s="17">
        <f>[1]Monthly!CH98</f>
        <v>4486</v>
      </c>
      <c r="G108" s="19">
        <f t="shared" si="7"/>
        <v>3.3883192153366028E-2</v>
      </c>
    </row>
    <row r="109" spans="1:7" x14ac:dyDescent="0.25">
      <c r="A109" s="54" t="s">
        <v>86</v>
      </c>
      <c r="B109" s="44"/>
      <c r="C109" s="51"/>
      <c r="D109" s="17">
        <f>[1]Monthly!CT99</f>
        <v>2267</v>
      </c>
      <c r="E109" s="43">
        <f>[1]Fiscal!I102</f>
        <v>10430</v>
      </c>
      <c r="F109" s="17">
        <f>[1]Monthly!CH99</f>
        <v>1915</v>
      </c>
      <c r="G109" s="19">
        <f t="shared" si="7"/>
        <v>0.18381201044386422</v>
      </c>
    </row>
    <row r="110" spans="1:7" x14ac:dyDescent="0.25">
      <c r="A110" s="54" t="s">
        <v>87</v>
      </c>
      <c r="B110" s="44"/>
      <c r="C110" s="51"/>
      <c r="D110" s="17">
        <f>[1]Monthly!CT100</f>
        <v>1649</v>
      </c>
      <c r="E110" s="43">
        <f>[1]Fiscal!I103</f>
        <v>725</v>
      </c>
      <c r="F110" s="17">
        <f>[1]Monthly!CH100</f>
        <v>1798</v>
      </c>
      <c r="G110" s="19">
        <f t="shared" si="7"/>
        <v>-8.2869855394883202E-2</v>
      </c>
    </row>
    <row r="111" spans="1:7" x14ac:dyDescent="0.25">
      <c r="A111" s="54" t="s">
        <v>88</v>
      </c>
      <c r="B111" s="44"/>
      <c r="C111" s="51"/>
      <c r="D111" s="17">
        <f>[1]Monthly!CT101</f>
        <v>742</v>
      </c>
      <c r="E111" s="43">
        <f>[1]Fiscal!I104</f>
        <v>160</v>
      </c>
      <c r="F111" s="17">
        <f>[1]Monthly!CH101</f>
        <v>993</v>
      </c>
      <c r="G111" s="19">
        <f t="shared" si="7"/>
        <v>-0.25276938569989932</v>
      </c>
    </row>
    <row r="112" spans="1:7" x14ac:dyDescent="0.25">
      <c r="A112" s="39" t="s">
        <v>89</v>
      </c>
      <c r="B112" s="44"/>
      <c r="C112" s="51"/>
      <c r="D112" s="17">
        <f>[1]Monthly!CT102</f>
        <v>832</v>
      </c>
      <c r="E112" s="43">
        <f>[1]Fiscal!I102</f>
        <v>10430</v>
      </c>
      <c r="F112" s="17">
        <f>[1]Monthly!CH102</f>
        <v>1227</v>
      </c>
      <c r="G112" s="19">
        <f t="shared" si="7"/>
        <v>-0.32192339038304807</v>
      </c>
    </row>
    <row r="113" spans="1:7" x14ac:dyDescent="0.25">
      <c r="A113" s="39" t="s">
        <v>49</v>
      </c>
      <c r="B113" s="44"/>
      <c r="C113" s="51"/>
      <c r="D113" s="17">
        <f>[1]Monthly!CT103</f>
        <v>57</v>
      </c>
      <c r="E113" s="43">
        <f>[1]Fiscal!I103</f>
        <v>725</v>
      </c>
      <c r="F113" s="17">
        <f>[1]Monthly!CH103</f>
        <v>69</v>
      </c>
      <c r="G113" s="19">
        <f t="shared" si="7"/>
        <v>-0.17391304347826086</v>
      </c>
    </row>
    <row r="114" spans="1:7" x14ac:dyDescent="0.25">
      <c r="A114" s="39" t="s">
        <v>50</v>
      </c>
      <c r="B114" s="44"/>
      <c r="C114" s="51"/>
      <c r="D114" s="17">
        <f>[1]Monthly!CT104</f>
        <v>5</v>
      </c>
      <c r="E114" s="43">
        <f>[1]Fiscal!I104</f>
        <v>160</v>
      </c>
      <c r="F114" s="17">
        <f>[1]Monthly!CH104</f>
        <v>18</v>
      </c>
      <c r="G114" s="19">
        <f t="shared" si="7"/>
        <v>-0.72222222222222221</v>
      </c>
    </row>
    <row r="115" spans="1:7" x14ac:dyDescent="0.25">
      <c r="A115" s="39" t="s">
        <v>51</v>
      </c>
      <c r="B115" s="44"/>
      <c r="C115" s="51"/>
      <c r="D115" s="17">
        <f>[1]Monthly!CT105</f>
        <v>8</v>
      </c>
      <c r="E115" s="43">
        <f>[1]Fiscal!I105</f>
        <v>178</v>
      </c>
      <c r="F115" s="17">
        <f>[1]Monthly!CH105</f>
        <v>25</v>
      </c>
      <c r="G115" s="19">
        <f t="shared" si="7"/>
        <v>-0.68</v>
      </c>
    </row>
    <row r="116" spans="1:7" x14ac:dyDescent="0.25">
      <c r="A116" s="39" t="s">
        <v>52</v>
      </c>
      <c r="B116" s="44"/>
      <c r="C116" s="51"/>
      <c r="D116" s="17">
        <f>[1]Monthly!CT106</f>
        <v>1</v>
      </c>
      <c r="E116" s="43">
        <f>[1]Fiscal!I106</f>
        <v>37</v>
      </c>
      <c r="F116" s="17">
        <f>[1]Monthly!CH106</f>
        <v>7</v>
      </c>
      <c r="G116" s="19">
        <f t="shared" si="7"/>
        <v>-0.8571428571428571</v>
      </c>
    </row>
    <row r="117" spans="1:7" x14ac:dyDescent="0.25">
      <c r="A117" s="39" t="s">
        <v>53</v>
      </c>
      <c r="B117" s="44"/>
      <c r="C117" s="51"/>
      <c r="D117" s="17">
        <f>[1]Monthly!CT107</f>
        <v>42</v>
      </c>
      <c r="E117" s="43">
        <f>[1]Fiscal!I107</f>
        <v>355</v>
      </c>
      <c r="F117" s="17">
        <f>[1]Monthly!CH107</f>
        <v>67</v>
      </c>
      <c r="G117" s="19">
        <f t="shared" si="7"/>
        <v>-0.37313432835820898</v>
      </c>
    </row>
    <row r="118" spans="1:7" x14ac:dyDescent="0.25">
      <c r="A118" s="39" t="s">
        <v>54</v>
      </c>
      <c r="B118" s="44"/>
      <c r="C118" s="51"/>
      <c r="D118" s="17">
        <f>[1]Monthly!CT108</f>
        <v>30</v>
      </c>
      <c r="E118" s="43">
        <f>[1]Fiscal!I108</f>
        <v>406</v>
      </c>
      <c r="F118" s="17">
        <f>[1]Monthly!CH108</f>
        <v>35</v>
      </c>
      <c r="G118" s="19">
        <f t="shared" si="7"/>
        <v>-0.14285714285714285</v>
      </c>
    </row>
    <row r="119" spans="1:7" x14ac:dyDescent="0.25">
      <c r="A119" s="39" t="s">
        <v>90</v>
      </c>
      <c r="B119" s="44"/>
      <c r="C119" s="51"/>
      <c r="D119" s="17">
        <f>[1]Monthly!CT109</f>
        <v>107</v>
      </c>
      <c r="E119" s="43">
        <f>[1]Fiscal!I109</f>
        <v>1100</v>
      </c>
      <c r="F119" s="17">
        <f>[1]Monthly!CH109</f>
        <v>104</v>
      </c>
      <c r="G119" s="19">
        <f t="shared" si="7"/>
        <v>2.8846153846153848E-2</v>
      </c>
    </row>
    <row r="120" spans="1:7" x14ac:dyDescent="0.25">
      <c r="A120" s="39" t="s">
        <v>55</v>
      </c>
      <c r="B120" s="44"/>
      <c r="C120" s="51"/>
      <c r="D120" s="17">
        <f>[1]Monthly!CT110</f>
        <v>0</v>
      </c>
      <c r="E120" s="43">
        <f>[1]Fiscal!I110</f>
        <v>0</v>
      </c>
      <c r="F120" s="17">
        <f>[1]Monthly!CH110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[1]Monthly!CT111</f>
        <v>0</v>
      </c>
      <c r="E121" s="43">
        <f>[1]Fiscal!I111</f>
        <v>0</v>
      </c>
      <c r="F121" s="17">
        <f>[1]Monthly!CH111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10378</v>
      </c>
      <c r="E122" s="24">
        <f>+SUM(E106:E121)</f>
        <v>70371</v>
      </c>
      <c r="F122" s="24">
        <f>+SUM(F106:F121)</f>
        <v>10771</v>
      </c>
      <c r="G122" s="19">
        <f t="shared" si="7"/>
        <v>-3.6486862872528086E-2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[1]Monthly!CT115</f>
        <v>1</v>
      </c>
      <c r="E125" s="43">
        <f>[1]Fiscal!I115</f>
        <v>59</v>
      </c>
      <c r="F125" s="17">
        <f>[1]Monthly!CH115</f>
        <v>5</v>
      </c>
      <c r="G125" s="19">
        <f>(+D125-F125)/F125</f>
        <v>-0.8</v>
      </c>
    </row>
    <row r="126" spans="1:7" x14ac:dyDescent="0.25">
      <c r="A126" s="39" t="s">
        <v>94</v>
      </c>
      <c r="B126" s="44"/>
      <c r="C126" s="51"/>
      <c r="D126" s="17">
        <f>[1]Monthly!CT116</f>
        <v>56</v>
      </c>
      <c r="E126" s="43">
        <f>[1]Fiscal!I116</f>
        <v>989</v>
      </c>
      <c r="F126" s="17">
        <f>[1]Monthly!CH116</f>
        <v>61</v>
      </c>
      <c r="G126" s="19">
        <f>(+D126-F126)/F126</f>
        <v>-8.1967213114754092E-2</v>
      </c>
    </row>
    <row r="127" spans="1:7" x14ac:dyDescent="0.25">
      <c r="A127" s="39" t="s">
        <v>95</v>
      </c>
      <c r="B127" s="44"/>
      <c r="C127" s="51"/>
      <c r="D127" s="17">
        <f>[1]Monthly!CT117</f>
        <v>90</v>
      </c>
      <c r="E127" s="43">
        <f>[1]Fiscal!I117</f>
        <v>995</v>
      </c>
      <c r="F127" s="17">
        <f>[1]Monthly!CH117</f>
        <v>132</v>
      </c>
      <c r="G127" s="19">
        <f>(+D127-F127)/F127</f>
        <v>-0.31818181818181818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[1]Monthly!CT120</f>
        <v>29</v>
      </c>
      <c r="E130" s="43">
        <f>[1]Fiscal!I120</f>
        <v>372</v>
      </c>
      <c r="F130" s="17">
        <f>[1]Monthly!CH120</f>
        <v>51</v>
      </c>
      <c r="G130" s="19">
        <f>(+D130-F130)/F130</f>
        <v>-0.43137254901960786</v>
      </c>
    </row>
    <row r="131" spans="1:7" x14ac:dyDescent="0.25">
      <c r="A131" s="49" t="s">
        <v>98</v>
      </c>
      <c r="B131" s="44"/>
      <c r="C131" s="51"/>
      <c r="D131" s="17">
        <f>[1]Monthly!CT121</f>
        <v>44</v>
      </c>
      <c r="E131" s="43">
        <f>[1]Fiscal!I121</f>
        <v>598</v>
      </c>
      <c r="F131" s="17">
        <f>[1]Monthly!CH121</f>
        <v>79</v>
      </c>
      <c r="G131" s="19">
        <f>(+D131-F131)/F131</f>
        <v>-0.44303797468354428</v>
      </c>
    </row>
    <row r="132" spans="1:7" x14ac:dyDescent="0.25">
      <c r="A132" s="4"/>
      <c r="B132" s="4"/>
      <c r="C132" s="11"/>
      <c r="D132" s="32"/>
      <c r="E132" s="32"/>
      <c r="F132" s="32"/>
      <c r="G132" s="12"/>
    </row>
    <row r="133" spans="1:7" x14ac:dyDescent="0.25">
      <c r="A133" s="2" t="s">
        <v>99</v>
      </c>
      <c r="B133" s="4"/>
      <c r="C133" s="11"/>
      <c r="D133" s="32"/>
      <c r="E133" s="32"/>
      <c r="F133" s="32"/>
      <c r="G133" s="12"/>
    </row>
    <row r="134" spans="1:7" x14ac:dyDescent="0.25">
      <c r="A134" s="14" t="s">
        <v>100</v>
      </c>
      <c r="B134" s="15"/>
      <c r="C134" s="16"/>
      <c r="D134" s="17">
        <f>[1]Monthly!CT124</f>
        <v>33207</v>
      </c>
      <c r="E134" s="43">
        <f>[1]Fiscal!I124</f>
        <v>468760</v>
      </c>
      <c r="F134" s="17">
        <f>[1]Monthly!CH124</f>
        <v>38973</v>
      </c>
      <c r="G134" s="19">
        <f t="shared" ref="G134:G142" si="8">(+D134-F134)/F134</f>
        <v>-0.1479485797860057</v>
      </c>
    </row>
    <row r="135" spans="1:7" x14ac:dyDescent="0.25">
      <c r="A135" s="39" t="s">
        <v>49</v>
      </c>
      <c r="B135" s="44"/>
      <c r="C135" s="51"/>
      <c r="D135" s="17">
        <f>[1]Monthly!CT125</f>
        <v>134</v>
      </c>
      <c r="E135" s="43">
        <f>[1]Fiscal!I125</f>
        <v>2128</v>
      </c>
      <c r="F135" s="17">
        <f>[1]Monthly!CH125</f>
        <v>133</v>
      </c>
      <c r="G135" s="19">
        <f t="shared" si="8"/>
        <v>7.5187969924812026E-3</v>
      </c>
    </row>
    <row r="136" spans="1:7" x14ac:dyDescent="0.25">
      <c r="A136" s="39" t="s">
        <v>50</v>
      </c>
      <c r="B136" s="44"/>
      <c r="C136" s="51"/>
      <c r="D136" s="17">
        <f>[1]Monthly!CT126</f>
        <v>117</v>
      </c>
      <c r="E136" s="43">
        <f>[1]Fiscal!I126</f>
        <v>2194</v>
      </c>
      <c r="F136" s="17">
        <f>[1]Monthly!CH126</f>
        <v>390</v>
      </c>
      <c r="G136" s="19">
        <f t="shared" si="8"/>
        <v>-0.7</v>
      </c>
    </row>
    <row r="137" spans="1:7" x14ac:dyDescent="0.25">
      <c r="A137" s="39" t="s">
        <v>73</v>
      </c>
      <c r="B137" s="44"/>
      <c r="C137" s="51"/>
      <c r="D137" s="17">
        <f>[1]Monthly!CT127</f>
        <v>49</v>
      </c>
      <c r="E137" s="43">
        <f>[1]Fiscal!I127</f>
        <v>3858</v>
      </c>
      <c r="F137" s="17">
        <f>[1]Monthly!CH127</f>
        <v>406</v>
      </c>
      <c r="G137" s="19">
        <f t="shared" si="8"/>
        <v>-0.87931034482758619</v>
      </c>
    </row>
    <row r="138" spans="1:7" x14ac:dyDescent="0.25">
      <c r="A138" s="39" t="s">
        <v>52</v>
      </c>
      <c r="B138" s="44"/>
      <c r="C138" s="51"/>
      <c r="D138" s="17">
        <f>[1]Monthly!CT128</f>
        <v>52</v>
      </c>
      <c r="E138" s="43">
        <f>[1]Fiscal!I128</f>
        <v>553</v>
      </c>
      <c r="F138" s="17">
        <f>[1]Monthly!CH128</f>
        <v>95</v>
      </c>
      <c r="G138" s="19">
        <f t="shared" si="8"/>
        <v>-0.45263157894736844</v>
      </c>
    </row>
    <row r="139" spans="1:7" x14ac:dyDescent="0.25">
      <c r="A139" s="39" t="s">
        <v>101</v>
      </c>
      <c r="B139" s="44"/>
      <c r="C139" s="51"/>
      <c r="D139" s="17">
        <f>[1]Monthly!CT129</f>
        <v>225</v>
      </c>
      <c r="E139" s="43">
        <f>[1]Fiscal!I129</f>
        <v>1886</v>
      </c>
      <c r="F139" s="17">
        <f>[1]Monthly!CH129</f>
        <v>267</v>
      </c>
      <c r="G139" s="19">
        <f t="shared" si="8"/>
        <v>-0.15730337078651685</v>
      </c>
    </row>
    <row r="140" spans="1:7" x14ac:dyDescent="0.25">
      <c r="A140" s="39" t="s">
        <v>54</v>
      </c>
      <c r="B140" s="44"/>
      <c r="C140" s="51"/>
      <c r="D140" s="17">
        <f>[1]Monthly!CT130</f>
        <v>226</v>
      </c>
      <c r="E140" s="43">
        <f>[1]Fiscal!I130</f>
        <v>2099</v>
      </c>
      <c r="F140" s="17">
        <f>[1]Monthly!CH130</f>
        <v>272</v>
      </c>
      <c r="G140" s="19">
        <f t="shared" si="8"/>
        <v>-0.16911764705882354</v>
      </c>
    </row>
    <row r="141" spans="1:7" x14ac:dyDescent="0.25">
      <c r="A141" s="39" t="s">
        <v>55</v>
      </c>
      <c r="B141" s="44"/>
      <c r="C141" s="51"/>
      <c r="D141" s="17">
        <f>[1]Monthly!CT131</f>
        <v>0</v>
      </c>
      <c r="E141" s="43">
        <f>[1]Fiscal!I131</f>
        <v>0</v>
      </c>
      <c r="F141" s="17">
        <f>[1]Monthly!CH131</f>
        <v>0</v>
      </c>
      <c r="G141" s="19"/>
    </row>
    <row r="142" spans="1:7" x14ac:dyDescent="0.25">
      <c r="A142" s="39"/>
      <c r="B142" s="44"/>
      <c r="C142" s="60" t="s">
        <v>27</v>
      </c>
      <c r="D142" s="24">
        <f>SUM(D134:D141)</f>
        <v>34010</v>
      </c>
      <c r="E142" s="24">
        <f>SUM(E134:E141)</f>
        <v>481478</v>
      </c>
      <c r="F142" s="24">
        <f>SUM(F134:F141)</f>
        <v>40536</v>
      </c>
      <c r="G142" s="19">
        <f t="shared" si="8"/>
        <v>-0.16099269784882572</v>
      </c>
    </row>
    <row r="143" spans="1:7" x14ac:dyDescent="0.25">
      <c r="A143" s="4"/>
      <c r="B143" s="4"/>
      <c r="C143" s="11"/>
      <c r="D143" s="32"/>
      <c r="E143" s="32"/>
      <c r="F143" s="32"/>
      <c r="G143" s="12"/>
    </row>
    <row r="144" spans="1:7" x14ac:dyDescent="0.25">
      <c r="A144" s="4"/>
      <c r="B144" s="61"/>
      <c r="C144" s="8"/>
      <c r="D144" s="62"/>
      <c r="E144" s="62"/>
      <c r="F144" s="63"/>
      <c r="G144" s="64"/>
    </row>
    <row r="145" spans="1:7" x14ac:dyDescent="0.25">
      <c r="A145" s="2" t="s">
        <v>102</v>
      </c>
      <c r="B145" s="61" t="s">
        <v>103</v>
      </c>
      <c r="C145" s="8" t="s">
        <v>104</v>
      </c>
      <c r="D145" s="62" t="s">
        <v>105</v>
      </c>
      <c r="E145" s="62" t="s">
        <v>106</v>
      </c>
      <c r="F145" s="63" t="s">
        <v>107</v>
      </c>
      <c r="G145" s="10" t="s">
        <v>7</v>
      </c>
    </row>
    <row r="146" spans="1:7" x14ac:dyDescent="0.25">
      <c r="A146" s="65" t="s">
        <v>108</v>
      </c>
      <c r="B146" s="66" t="s">
        <v>109</v>
      </c>
      <c r="C146" s="62" t="s">
        <v>110</v>
      </c>
      <c r="D146" s="62" t="s">
        <v>110</v>
      </c>
      <c r="E146" s="62" t="s">
        <v>111</v>
      </c>
      <c r="F146" s="63" t="s">
        <v>111</v>
      </c>
      <c r="G146" s="8" t="s">
        <v>11</v>
      </c>
    </row>
    <row r="147" spans="1:7" x14ac:dyDescent="0.25">
      <c r="A147" s="67" t="s">
        <v>112</v>
      </c>
      <c r="B147" s="68">
        <f>[1]Monthly!CT136</f>
        <v>9</v>
      </c>
      <c r="C147" s="69">
        <f>[1]Monthly!CT137</f>
        <v>81</v>
      </c>
      <c r="D147" s="17">
        <f>[1]Fiscal!I137</f>
        <v>1053</v>
      </c>
      <c r="E147" s="68">
        <f>[1]Monthly!CH136</f>
        <v>8</v>
      </c>
      <c r="F147" s="69">
        <f>[1]Monthly!CH137</f>
        <v>118</v>
      </c>
      <c r="G147" s="19">
        <f t="shared" ref="G147:G153" si="9">(C147-F147)/F147</f>
        <v>-0.3135593220338983</v>
      </c>
    </row>
    <row r="148" spans="1:7" x14ac:dyDescent="0.25">
      <c r="A148" s="67" t="s">
        <v>113</v>
      </c>
      <c r="B148" s="70">
        <f>[1]Monthly!CT138</f>
        <v>14</v>
      </c>
      <c r="C148" s="69">
        <f>[1]Monthly!CT139</f>
        <v>441</v>
      </c>
      <c r="D148" s="17">
        <f>[1]Fiscal!I139</f>
        <v>3598</v>
      </c>
      <c r="E148" s="70">
        <f>[1]Monthly!CH138</f>
        <v>13</v>
      </c>
      <c r="F148" s="69">
        <f>[1]Monthly!CH139</f>
        <v>269</v>
      </c>
      <c r="G148" s="19">
        <f t="shared" si="9"/>
        <v>0.63940520446096649</v>
      </c>
    </row>
    <row r="149" spans="1:7" x14ac:dyDescent="0.25">
      <c r="A149" s="67" t="s">
        <v>114</v>
      </c>
      <c r="B149" s="70">
        <f>[1]Monthly!CT140</f>
        <v>8</v>
      </c>
      <c r="C149" s="69">
        <f>[1]Monthly!CT141</f>
        <v>0</v>
      </c>
      <c r="D149" s="17">
        <f>[1]Fiscal!I141</f>
        <v>1054</v>
      </c>
      <c r="E149" s="70">
        <f>[1]Monthly!CH140</f>
        <v>4</v>
      </c>
      <c r="F149" s="69">
        <f>[1]Monthly!CH141</f>
        <v>131</v>
      </c>
      <c r="G149" s="19">
        <f t="shared" si="9"/>
        <v>-1</v>
      </c>
    </row>
    <row r="150" spans="1:7" x14ac:dyDescent="0.25">
      <c r="A150" s="67" t="s">
        <v>115</v>
      </c>
      <c r="B150" s="70">
        <f>[1]Monthly!CT142</f>
        <v>0</v>
      </c>
      <c r="C150" s="69">
        <f>[1]Monthly!CT143</f>
        <v>0</v>
      </c>
      <c r="D150" s="17">
        <f>[1]Fiscal!I142</f>
        <v>0</v>
      </c>
      <c r="E150" s="70">
        <f>[1]Monthly!CH142</f>
        <v>0</v>
      </c>
      <c r="F150" s="69">
        <f>[1]Monthly!CH143</f>
        <v>0</v>
      </c>
      <c r="G150" s="19"/>
    </row>
    <row r="151" spans="1:7" hidden="1" x14ac:dyDescent="0.25">
      <c r="A151" s="67" t="s">
        <v>116</v>
      </c>
      <c r="B151" s="70"/>
      <c r="C151" s="18">
        <f>[1]Monthly!CT144</f>
        <v>0</v>
      </c>
      <c r="D151" s="17">
        <f>[1]Fiscal!H144</f>
        <v>0</v>
      </c>
      <c r="E151" s="70"/>
      <c r="F151" s="18">
        <f>[1]Monthly!CH144</f>
        <v>0</v>
      </c>
      <c r="G151" s="19" t="e">
        <f t="shared" si="9"/>
        <v>#DIV/0!</v>
      </c>
    </row>
    <row r="152" spans="1:7" x14ac:dyDescent="0.25">
      <c r="A152" s="67" t="s">
        <v>117</v>
      </c>
      <c r="B152" s="70">
        <f>[1]Monthly!CT145</f>
        <v>6</v>
      </c>
      <c r="C152" s="69">
        <f>[1]Monthly!CT146</f>
        <v>118</v>
      </c>
      <c r="D152" s="17">
        <f>[1]Fiscal!I146</f>
        <v>3749</v>
      </c>
      <c r="E152" s="70">
        <f>[1]Monthly!CH145</f>
        <v>8</v>
      </c>
      <c r="F152" s="69">
        <f>[1]Monthly!CH146</f>
        <v>412</v>
      </c>
      <c r="G152" s="19">
        <f t="shared" si="9"/>
        <v>-0.71359223300970875</v>
      </c>
    </row>
    <row r="153" spans="1:7" x14ac:dyDescent="0.25">
      <c r="A153" s="67" t="s">
        <v>118</v>
      </c>
      <c r="B153" s="70">
        <f>[1]Monthly!CT147</f>
        <v>8</v>
      </c>
      <c r="C153" s="71">
        <f>[1]Monthly!CT148</f>
        <v>40</v>
      </c>
      <c r="D153" s="72">
        <f>[1]Fiscal!I148</f>
        <v>409</v>
      </c>
      <c r="E153" s="70">
        <f>[1]Monthly!CH147</f>
        <v>7</v>
      </c>
      <c r="F153" s="71">
        <f>[1]Monthly!CH148</f>
        <v>32</v>
      </c>
      <c r="G153" s="19">
        <f t="shared" si="9"/>
        <v>0.25</v>
      </c>
    </row>
    <row r="154" spans="1:7" x14ac:dyDescent="0.25">
      <c r="A154" s="73"/>
      <c r="B154" s="74"/>
      <c r="C154" s="75"/>
      <c r="D154" s="75"/>
      <c r="E154" s="75"/>
      <c r="F154" s="76"/>
      <c r="G154" s="77"/>
    </row>
    <row r="155" spans="1:7" x14ac:dyDescent="0.25">
      <c r="A155" s="67" t="s">
        <v>119</v>
      </c>
      <c r="B155" s="78"/>
      <c r="C155" s="79"/>
      <c r="D155" s="79"/>
      <c r="E155" s="79"/>
      <c r="F155" s="80"/>
      <c r="G155" s="81"/>
    </row>
    <row r="156" spans="1:7" x14ac:dyDescent="0.25">
      <c r="A156" s="67" t="s">
        <v>120</v>
      </c>
      <c r="B156" s="82">
        <f>[1]Monthly!CT150</f>
        <v>13</v>
      </c>
      <c r="C156" s="83">
        <f>[1]Monthly!CT151</f>
        <v>39</v>
      </c>
      <c r="D156" s="83">
        <f>[1]Fiscal!I48</f>
        <v>1577</v>
      </c>
      <c r="E156" s="82">
        <f>[1]Monthly!CH150</f>
        <v>18</v>
      </c>
      <c r="F156" s="83">
        <f>[1]Monthly!CH151</f>
        <v>44</v>
      </c>
      <c r="G156" s="19">
        <f t="shared" ref="G156:G161" si="10">(C156-F156)/F156</f>
        <v>-0.11363636363636363</v>
      </c>
    </row>
    <row r="157" spans="1:7" x14ac:dyDescent="0.25">
      <c r="A157" s="67" t="s">
        <v>121</v>
      </c>
      <c r="B157" s="70">
        <f>[1]Monthly!CT153</f>
        <v>4</v>
      </c>
      <c r="C157" s="43">
        <f>[1]Monthly!CT154</f>
        <v>26</v>
      </c>
      <c r="D157" s="43">
        <f>[1]Fiscal!I154</f>
        <v>238</v>
      </c>
      <c r="E157" s="70">
        <f>[1]Monthly!CH153</f>
        <v>0</v>
      </c>
      <c r="F157" s="43">
        <f>[1]Monthly!CH154</f>
        <v>0</v>
      </c>
      <c r="G157" s="19"/>
    </row>
    <row r="158" spans="1:7" x14ac:dyDescent="0.25">
      <c r="A158" s="67" t="s">
        <v>122</v>
      </c>
      <c r="B158" s="70">
        <f>[1]Monthly!CT156</f>
        <v>0</v>
      </c>
      <c r="C158" s="43">
        <f>[1]Monthly!CT157</f>
        <v>0</v>
      </c>
      <c r="D158" s="43">
        <f>[1]Fiscal!I157</f>
        <v>479</v>
      </c>
      <c r="E158" s="70">
        <f>[1]Monthly!CH156</f>
        <v>11</v>
      </c>
      <c r="F158" s="43">
        <f>[1]Monthly!CH157</f>
        <v>194</v>
      </c>
      <c r="G158" s="19">
        <f t="shared" si="10"/>
        <v>-1</v>
      </c>
    </row>
    <row r="159" spans="1:7" x14ac:dyDescent="0.25">
      <c r="A159" s="67" t="s">
        <v>123</v>
      </c>
      <c r="B159" s="70">
        <f>[1]Monthly!CT159</f>
        <v>1</v>
      </c>
      <c r="C159" s="43">
        <f>[1]Monthly!CT160</f>
        <v>25</v>
      </c>
      <c r="D159" s="43">
        <f>[1]Fiscal!I160</f>
        <v>0</v>
      </c>
      <c r="E159" s="70">
        <f>[1]Monthly!CH159</f>
        <v>1</v>
      </c>
      <c r="F159" s="43">
        <f>[1]Monthly!CH160</f>
        <v>33</v>
      </c>
      <c r="G159" s="19">
        <f t="shared" si="10"/>
        <v>-0.24242424242424243</v>
      </c>
    </row>
    <row r="160" spans="1:7" x14ac:dyDescent="0.25">
      <c r="A160" s="67" t="s">
        <v>124</v>
      </c>
      <c r="B160" s="70">
        <f>[1]Monthly!CT162</f>
        <v>5</v>
      </c>
      <c r="C160" s="43">
        <f>[1]Monthly!CT163</f>
        <v>31</v>
      </c>
      <c r="D160" s="43">
        <f>[1]Fiscal!I163</f>
        <v>64</v>
      </c>
      <c r="E160" s="70">
        <f>[1]Monthly!CH162</f>
        <v>2</v>
      </c>
      <c r="F160" s="43">
        <f>[1]Monthly!CH163</f>
        <v>49</v>
      </c>
      <c r="G160" s="19">
        <f t="shared" si="10"/>
        <v>-0.36734693877551022</v>
      </c>
    </row>
    <row r="161" spans="1:7" x14ac:dyDescent="0.25">
      <c r="A161" s="67" t="s">
        <v>125</v>
      </c>
      <c r="B161" s="70">
        <f>[1]Monthly!CT165</f>
        <v>4</v>
      </c>
      <c r="C161" s="43">
        <f>[1]Monthly!CT166</f>
        <v>28</v>
      </c>
      <c r="D161" s="43">
        <f>[1]Fiscal!I166</f>
        <v>174</v>
      </c>
      <c r="E161" s="70">
        <f>[1]Monthly!CH165</f>
        <v>5</v>
      </c>
      <c r="F161" s="43">
        <f>[1]Monthly!CH166</f>
        <v>29</v>
      </c>
      <c r="G161" s="19">
        <f t="shared" si="10"/>
        <v>-3.4482758620689655E-2</v>
      </c>
    </row>
    <row r="162" spans="1:7" x14ac:dyDescent="0.25">
      <c r="A162" s="4"/>
      <c r="B162" s="11"/>
      <c r="C162" s="32"/>
      <c r="D162" s="32"/>
      <c r="E162" s="32"/>
      <c r="F162" s="84"/>
      <c r="G162" s="81"/>
    </row>
    <row r="163" spans="1:7" x14ac:dyDescent="0.25">
      <c r="A163" s="2" t="s">
        <v>126</v>
      </c>
      <c r="B163" s="11"/>
      <c r="C163" s="85"/>
      <c r="D163" s="85"/>
      <c r="E163" s="85"/>
      <c r="F163" s="84"/>
      <c r="G163" s="81"/>
    </row>
    <row r="164" spans="1:7" x14ac:dyDescent="0.25">
      <c r="A164" s="86" t="s">
        <v>127</v>
      </c>
      <c r="B164" s="17">
        <v>1</v>
      </c>
      <c r="C164" s="17">
        <f>[1]Monthly!CT183</f>
        <v>0</v>
      </c>
      <c r="D164" s="17">
        <f>[1]Fiscal!I183</f>
        <v>138</v>
      </c>
      <c r="E164" s="17">
        <v>1</v>
      </c>
      <c r="F164" s="17">
        <f>[1]Monthly!CH183</f>
        <v>2</v>
      </c>
      <c r="G164" s="19">
        <f>(C164-F164)/F164</f>
        <v>-1</v>
      </c>
    </row>
    <row r="165" spans="1:7" x14ac:dyDescent="0.25">
      <c r="A165" s="39" t="s">
        <v>128</v>
      </c>
      <c r="B165" s="17">
        <v>1</v>
      </c>
      <c r="C165" s="17">
        <f>[1]Monthly!CT184</f>
        <v>0</v>
      </c>
      <c r="D165" s="17">
        <f>[1]Fiscal!I184</f>
        <v>96</v>
      </c>
      <c r="E165" s="17">
        <v>1</v>
      </c>
      <c r="F165" s="17">
        <f>[1]Monthly!CH184</f>
        <v>17</v>
      </c>
      <c r="G165" s="19">
        <f>(C165-F165)/F165</f>
        <v>-1</v>
      </c>
    </row>
    <row r="166" spans="1:7" x14ac:dyDescent="0.25">
      <c r="A166" s="4"/>
      <c r="B166" s="11"/>
      <c r="C166" s="32"/>
      <c r="D166" s="32"/>
      <c r="E166" s="32"/>
      <c r="F166" s="84"/>
      <c r="G166" s="81"/>
    </row>
    <row r="167" spans="1:7" x14ac:dyDescent="0.25">
      <c r="A167" s="2"/>
      <c r="B167" s="61"/>
      <c r="C167" s="8" t="s">
        <v>104</v>
      </c>
      <c r="D167" s="62" t="s">
        <v>105</v>
      </c>
      <c r="E167" s="62"/>
      <c r="F167" s="63" t="s">
        <v>107</v>
      </c>
      <c r="G167" s="10" t="s">
        <v>7</v>
      </c>
    </row>
    <row r="168" spans="1:7" x14ac:dyDescent="0.25">
      <c r="A168" s="87" t="s">
        <v>129</v>
      </c>
      <c r="B168" s="88"/>
      <c r="C168" s="62" t="s">
        <v>110</v>
      </c>
      <c r="D168" s="62" t="s">
        <v>110</v>
      </c>
      <c r="E168" s="62"/>
      <c r="F168" s="63" t="s">
        <v>111</v>
      </c>
      <c r="G168" s="8" t="s">
        <v>11</v>
      </c>
    </row>
    <row r="169" spans="1:7" x14ac:dyDescent="0.25">
      <c r="A169" s="54" t="s">
        <v>48</v>
      </c>
      <c r="B169" s="70"/>
      <c r="C169" s="17">
        <f>[1]Monthly!CT168</f>
        <v>17</v>
      </c>
      <c r="D169" s="17">
        <f>[1]Fiscal!I168</f>
        <v>189</v>
      </c>
      <c r="E169" s="17"/>
      <c r="F169" s="89">
        <f>[1]Monthly!CH168</f>
        <v>0</v>
      </c>
      <c r="G169" s="19"/>
    </row>
    <row r="170" spans="1:7" x14ac:dyDescent="0.25">
      <c r="A170" s="54" t="s">
        <v>49</v>
      </c>
      <c r="B170" s="70"/>
      <c r="C170" s="17">
        <f>[1]Monthly!CT169</f>
        <v>0</v>
      </c>
      <c r="D170" s="17">
        <f>[1]Fiscal!I169</f>
        <v>0</v>
      </c>
      <c r="E170" s="17"/>
      <c r="F170" s="89">
        <f>[1]Monthly!CH169</f>
        <v>0</v>
      </c>
      <c r="G170" s="19"/>
    </row>
    <row r="171" spans="1:7" x14ac:dyDescent="0.25">
      <c r="A171" s="54" t="s">
        <v>50</v>
      </c>
      <c r="B171" s="70"/>
      <c r="C171" s="17">
        <f>[1]Monthly!CT170</f>
        <v>6</v>
      </c>
      <c r="D171" s="17">
        <f>[1]Fiscal!I170</f>
        <v>71</v>
      </c>
      <c r="E171" s="17"/>
      <c r="F171" s="89">
        <f>[1]Monthly!CH170</f>
        <v>0</v>
      </c>
      <c r="G171" s="19"/>
    </row>
    <row r="172" spans="1:7" x14ac:dyDescent="0.25">
      <c r="A172" s="54" t="s">
        <v>51</v>
      </c>
      <c r="B172" s="70"/>
      <c r="C172" s="17">
        <f>[1]Monthly!CT171</f>
        <v>0</v>
      </c>
      <c r="D172" s="17">
        <f>[1]Fiscal!I171</f>
        <v>0</v>
      </c>
      <c r="E172" s="17"/>
      <c r="F172" s="89">
        <f>[1]Monthly!CH171</f>
        <v>0</v>
      </c>
      <c r="G172" s="19"/>
    </row>
    <row r="173" spans="1:7" x14ac:dyDescent="0.25">
      <c r="A173" s="54" t="s">
        <v>52</v>
      </c>
      <c r="B173" s="70"/>
      <c r="C173" s="17">
        <f>[1]Monthly!CT172</f>
        <v>0</v>
      </c>
      <c r="D173" s="17">
        <f>[1]Fiscal!I172</f>
        <v>0</v>
      </c>
      <c r="E173" s="17"/>
      <c r="F173" s="89">
        <f>[1]Monthly!CH172</f>
        <v>6</v>
      </c>
      <c r="G173" s="19">
        <f t="shared" ref="G173:G177" si="11">(C173-F173)/F173</f>
        <v>-1</v>
      </c>
    </row>
    <row r="174" spans="1:7" x14ac:dyDescent="0.25">
      <c r="A174" s="54" t="s">
        <v>53</v>
      </c>
      <c r="B174" s="70"/>
      <c r="C174" s="17">
        <f>[1]Monthly!CT173</f>
        <v>5</v>
      </c>
      <c r="D174" s="17">
        <f>[1]Fiscal!I173</f>
        <v>55</v>
      </c>
      <c r="E174" s="17"/>
      <c r="F174" s="89">
        <f>[1]Monthly!CH173</f>
        <v>8</v>
      </c>
      <c r="G174" s="19">
        <f t="shared" si="11"/>
        <v>-0.375</v>
      </c>
    </row>
    <row r="175" spans="1:7" x14ac:dyDescent="0.25">
      <c r="A175" s="54" t="s">
        <v>54</v>
      </c>
      <c r="B175" s="70"/>
      <c r="C175" s="17">
        <f>[1]Monthly!CT174</f>
        <v>6</v>
      </c>
      <c r="D175" s="17">
        <f>[1]Fiscal!I174</f>
        <v>92</v>
      </c>
      <c r="E175" s="17"/>
      <c r="F175" s="89">
        <f>[1]Monthly!CH174</f>
        <v>8</v>
      </c>
      <c r="G175" s="19">
        <f t="shared" si="11"/>
        <v>-0.25</v>
      </c>
    </row>
    <row r="176" spans="1:7" x14ac:dyDescent="0.25">
      <c r="A176" s="54" t="s">
        <v>55</v>
      </c>
      <c r="B176" s="70"/>
      <c r="C176" s="17">
        <f>[1]Monthly!CT175</f>
        <v>0</v>
      </c>
      <c r="D176" s="17">
        <f>[1]Fiscal!I175</f>
        <v>0</v>
      </c>
      <c r="E176" s="17"/>
      <c r="F176" s="89">
        <f>[1]Monthly!CH175</f>
        <v>0</v>
      </c>
      <c r="G176" s="19"/>
    </row>
    <row r="177" spans="1:7" x14ac:dyDescent="0.25">
      <c r="A177" s="90" t="s">
        <v>27</v>
      </c>
      <c r="B177" s="24"/>
      <c r="C177" s="24">
        <f>SUM(C169:C176)</f>
        <v>34</v>
      </c>
      <c r="D177" s="24">
        <f>SUM(D169:D176)</f>
        <v>407</v>
      </c>
      <c r="E177" s="24"/>
      <c r="F177" s="91">
        <f>SUM(F169:F176)</f>
        <v>22</v>
      </c>
      <c r="G177" s="19">
        <f t="shared" si="11"/>
        <v>0.54545454545454541</v>
      </c>
    </row>
    <row r="178" spans="1:7" x14ac:dyDescent="0.25">
      <c r="A178" s="4"/>
      <c r="B178" s="11"/>
      <c r="C178" s="32"/>
      <c r="D178" s="32"/>
      <c r="E178" s="32"/>
      <c r="F178" s="84"/>
      <c r="G178" s="81"/>
    </row>
    <row r="179" spans="1:7" x14ac:dyDescent="0.25">
      <c r="A179" s="4"/>
      <c r="B179" s="61" t="s">
        <v>103</v>
      </c>
      <c r="C179" s="8" t="s">
        <v>104</v>
      </c>
      <c r="D179" s="62" t="s">
        <v>105</v>
      </c>
      <c r="E179" s="62" t="s">
        <v>106</v>
      </c>
      <c r="F179" s="63" t="s">
        <v>107</v>
      </c>
      <c r="G179" s="10" t="s">
        <v>7</v>
      </c>
    </row>
    <row r="180" spans="1:7" x14ac:dyDescent="0.25">
      <c r="A180" s="2" t="s">
        <v>130</v>
      </c>
      <c r="B180" s="66" t="s">
        <v>109</v>
      </c>
      <c r="C180" s="62" t="s">
        <v>110</v>
      </c>
      <c r="D180" s="62" t="s">
        <v>110</v>
      </c>
      <c r="E180" s="62" t="s">
        <v>111</v>
      </c>
      <c r="F180" s="63" t="s">
        <v>111</v>
      </c>
      <c r="G180" s="8" t="s">
        <v>11</v>
      </c>
    </row>
    <row r="181" spans="1:7" x14ac:dyDescent="0.25">
      <c r="A181" s="54" t="s">
        <v>131</v>
      </c>
      <c r="B181" s="70">
        <f>[1]Monthly!CT177</f>
        <v>0</v>
      </c>
      <c r="C181" s="17">
        <f>[1]Monthly!CT178</f>
        <v>0</v>
      </c>
      <c r="D181" s="17">
        <f>[1]Fiscal!I178</f>
        <v>0</v>
      </c>
      <c r="E181" s="17">
        <f>[1]Monthly!CH177</f>
        <v>0</v>
      </c>
      <c r="F181" s="92">
        <f>[1]Monthly!CH178</f>
        <v>0</v>
      </c>
      <c r="G181" s="19"/>
    </row>
    <row r="182" spans="1:7" x14ac:dyDescent="0.25">
      <c r="A182" s="54" t="s">
        <v>132</v>
      </c>
      <c r="B182" s="70">
        <f>[1]Monthly!CT179</f>
        <v>0</v>
      </c>
      <c r="C182" s="17">
        <f>[1]Monthly!CT180</f>
        <v>415</v>
      </c>
      <c r="D182" s="17">
        <f>[1]Fiscal!I180</f>
        <v>4899</v>
      </c>
      <c r="E182" s="17">
        <f>[1]Monthly!CH179</f>
        <v>0</v>
      </c>
      <c r="F182" s="92">
        <f>[1]Monthly!CH180</f>
        <v>334</v>
      </c>
      <c r="G182" s="19">
        <f>(C182-F182)/F182</f>
        <v>0.24251497005988024</v>
      </c>
    </row>
    <row r="183" spans="1:7" x14ac:dyDescent="0.25">
      <c r="A183" s="65" t="s">
        <v>133</v>
      </c>
      <c r="B183" s="70">
        <f>[1]Monthly!CT181</f>
        <v>32</v>
      </c>
      <c r="C183" s="17">
        <f>[1]Monthly!CT182</f>
        <v>538</v>
      </c>
      <c r="D183" s="17">
        <f>[1]Fiscal!I182</f>
        <v>7320</v>
      </c>
      <c r="E183" s="17">
        <f>[1]Monthly!CH181</f>
        <v>28</v>
      </c>
      <c r="F183" s="92">
        <f>[1]Monthly!CH182</f>
        <v>506</v>
      </c>
      <c r="G183" s="19">
        <f>(C183-F183)/F183</f>
        <v>6.3241106719367585E-2</v>
      </c>
    </row>
    <row r="184" spans="1:7" x14ac:dyDescent="0.25">
      <c r="A184" s="65" t="s">
        <v>134</v>
      </c>
      <c r="B184" s="70">
        <f>[1]Monthly!CT185</f>
        <v>4</v>
      </c>
      <c r="C184" s="17">
        <f>[1]Monthly!CT186+[1]Monthly!CT187</f>
        <v>27</v>
      </c>
      <c r="D184" s="17">
        <f>[1]Fiscal!I195</f>
        <v>4461</v>
      </c>
      <c r="E184" s="70">
        <f>[1]Monthly!CH185</f>
        <v>4</v>
      </c>
      <c r="F184" s="18">
        <f>[1]Monthly!QY186+[1]Monthly!CH187</f>
        <v>1507</v>
      </c>
      <c r="G184" s="19">
        <f>(C184-F184)/F184</f>
        <v>-0.98208360982083609</v>
      </c>
    </row>
    <row r="185" spans="1:7" x14ac:dyDescent="0.25">
      <c r="A185" s="41"/>
      <c r="B185" s="41"/>
      <c r="C185" s="41"/>
      <c r="D185" s="41"/>
      <c r="E185" s="41"/>
      <c r="F185" s="41"/>
      <c r="G185" s="41"/>
    </row>
    <row r="186" spans="1:7" x14ac:dyDescent="0.25">
      <c r="A186" s="41"/>
      <c r="B186" s="41"/>
      <c r="C186" s="41"/>
      <c r="D186" s="8" t="s">
        <v>4</v>
      </c>
      <c r="E186" s="8" t="s">
        <v>5</v>
      </c>
      <c r="F186" s="9" t="s">
        <v>6</v>
      </c>
      <c r="G186" s="10" t="s">
        <v>7</v>
      </c>
    </row>
    <row r="187" spans="1:7" x14ac:dyDescent="0.25">
      <c r="A187" s="2" t="s">
        <v>135</v>
      </c>
      <c r="B187" s="4"/>
      <c r="C187" s="11"/>
      <c r="D187" s="8" t="s">
        <v>8</v>
      </c>
      <c r="E187" s="8" t="s">
        <v>9</v>
      </c>
      <c r="F187" s="9" t="s">
        <v>10</v>
      </c>
      <c r="G187" s="8" t="s">
        <v>11</v>
      </c>
    </row>
    <row r="188" spans="1:7" x14ac:dyDescent="0.25">
      <c r="A188" s="14" t="s">
        <v>136</v>
      </c>
      <c r="B188" s="15"/>
      <c r="C188" s="16"/>
      <c r="D188" s="17">
        <f>[1]Monthly!CT198</f>
        <v>45</v>
      </c>
      <c r="E188" s="43">
        <f>[1]Fiscal!I198</f>
        <v>135.5</v>
      </c>
      <c r="F188" s="17">
        <f>[1]Monthly!CH198</f>
        <v>0</v>
      </c>
      <c r="G188" s="93"/>
    </row>
    <row r="189" spans="1:7" x14ac:dyDescent="0.25">
      <c r="A189" s="14" t="s">
        <v>137</v>
      </c>
      <c r="B189" s="15"/>
      <c r="C189" s="16"/>
      <c r="D189" s="17">
        <f>[1]Monthly!CT199</f>
        <v>0</v>
      </c>
      <c r="E189" s="43">
        <f>[1]Fiscal!I199</f>
        <v>0</v>
      </c>
      <c r="F189" s="17">
        <f>[1]Monthly!CH199</f>
        <v>0</v>
      </c>
      <c r="G189" s="93"/>
    </row>
    <row r="190" spans="1:7" x14ac:dyDescent="0.25">
      <c r="A190" s="39" t="s">
        <v>138</v>
      </c>
      <c r="B190" s="44"/>
      <c r="C190" s="51"/>
      <c r="D190" s="17">
        <f>[1]Monthly!CT200</f>
        <v>266</v>
      </c>
      <c r="E190" s="43">
        <f>[1]Fiscal!I200</f>
        <v>2565.5</v>
      </c>
      <c r="F190" s="17">
        <f>[1]Monthly!CH200</f>
        <v>228</v>
      </c>
      <c r="G190" s="93">
        <f>(+D190-F190)/F190</f>
        <v>0.16666666666666666</v>
      </c>
    </row>
    <row r="191" spans="1:7" x14ac:dyDescent="0.25">
      <c r="A191" s="39"/>
      <c r="B191" s="44"/>
      <c r="C191" s="45" t="s">
        <v>27</v>
      </c>
      <c r="D191" s="24">
        <f>SUM(D188:D190)</f>
        <v>311</v>
      </c>
      <c r="E191" s="24">
        <f>SUM(E188:E190)</f>
        <v>2701</v>
      </c>
      <c r="F191" s="24">
        <f>SUM(F188:F190)</f>
        <v>228</v>
      </c>
      <c r="G191" s="93">
        <f>(+D191-F191)/F191</f>
        <v>0.36403508771929827</v>
      </c>
    </row>
    <row r="192" spans="1:7" x14ac:dyDescent="0.25">
      <c r="A192" s="4"/>
      <c r="B192" s="4"/>
      <c r="C192" s="11"/>
      <c r="D192" s="32"/>
      <c r="E192" s="32"/>
      <c r="F192" s="32"/>
      <c r="G192" s="12"/>
    </row>
    <row r="193" spans="1:7" x14ac:dyDescent="0.25">
      <c r="A193" s="2" t="s">
        <v>139</v>
      </c>
      <c r="B193" s="4"/>
      <c r="C193" s="11"/>
      <c r="D193" s="32"/>
      <c r="E193" s="32"/>
      <c r="F193" s="32"/>
      <c r="G193" s="12"/>
    </row>
    <row r="194" spans="1:7" x14ac:dyDescent="0.25">
      <c r="A194" s="14" t="s">
        <v>140</v>
      </c>
      <c r="B194" s="15"/>
      <c r="C194" s="16"/>
      <c r="D194" s="17">
        <f>[1]Monthly!CT203</f>
        <v>0</v>
      </c>
      <c r="E194" s="43">
        <f>[1]Fiscal!I203</f>
        <v>318</v>
      </c>
      <c r="F194" s="17">
        <f>[1]Monthly!CH203</f>
        <v>59</v>
      </c>
      <c r="G194" s="19">
        <f>(+D194-F194)/F194</f>
        <v>-1</v>
      </c>
    </row>
    <row r="195" spans="1:7" x14ac:dyDescent="0.25">
      <c r="A195" s="39" t="s">
        <v>141</v>
      </c>
      <c r="B195" s="44"/>
      <c r="C195" s="51"/>
      <c r="D195" s="17">
        <f>[1]Monthly!CT204</f>
        <v>0</v>
      </c>
      <c r="E195" s="43">
        <f>[1]Fiscal!I204</f>
        <v>1231</v>
      </c>
      <c r="F195" s="17">
        <f>[1]Monthly!CH204</f>
        <v>147</v>
      </c>
      <c r="G195" s="19">
        <f>(+D195-F195)/F195</f>
        <v>-1</v>
      </c>
    </row>
    <row r="196" spans="1:7" x14ac:dyDescent="0.25">
      <c r="A196" s="4"/>
      <c r="B196" s="4"/>
      <c r="C196" s="11"/>
      <c r="D196" s="32"/>
      <c r="E196" s="32"/>
      <c r="F196" s="32"/>
      <c r="G196" s="12"/>
    </row>
    <row r="197" spans="1:7" x14ac:dyDescent="0.25">
      <c r="A197" s="2" t="s">
        <v>142</v>
      </c>
      <c r="B197" s="4"/>
      <c r="C197" s="11"/>
      <c r="D197" s="32"/>
      <c r="E197" s="32"/>
      <c r="F197" s="32"/>
      <c r="G197" s="12"/>
    </row>
    <row r="198" spans="1:7" x14ac:dyDescent="0.25">
      <c r="A198" s="14" t="s">
        <v>143</v>
      </c>
      <c r="B198" s="15"/>
      <c r="C198" s="16"/>
      <c r="D198" s="17">
        <f>[1]Monthly!CT207</f>
        <v>2554</v>
      </c>
      <c r="E198" s="43">
        <f>[1]Fiscal!I207</f>
        <v>28411</v>
      </c>
      <c r="F198" s="17">
        <f>[1]Monthly!CH207</f>
        <v>284</v>
      </c>
      <c r="G198" s="19">
        <f t="shared" ref="G198:G206" si="12">(+D198-F198)/F198</f>
        <v>7.992957746478873</v>
      </c>
    </row>
    <row r="199" spans="1:7" x14ac:dyDescent="0.25">
      <c r="A199" s="39" t="s">
        <v>144</v>
      </c>
      <c r="B199" s="44"/>
      <c r="C199" s="51"/>
      <c r="D199" s="17">
        <f>[1]Monthly!CT208</f>
        <v>59</v>
      </c>
      <c r="E199" s="43">
        <f>[1]Fiscal!I208</f>
        <v>2195</v>
      </c>
      <c r="F199" s="17">
        <f>[1]Monthly!CH208</f>
        <v>161</v>
      </c>
      <c r="G199" s="19">
        <f t="shared" si="12"/>
        <v>-0.63354037267080743</v>
      </c>
    </row>
    <row r="200" spans="1:7" x14ac:dyDescent="0.25">
      <c r="A200" s="39" t="s">
        <v>145</v>
      </c>
      <c r="B200" s="44"/>
      <c r="C200" s="51"/>
      <c r="D200" s="17">
        <f>[1]Monthly!CT209</f>
        <v>1441</v>
      </c>
      <c r="E200" s="43">
        <f>[1]Fiscal!I209</f>
        <v>11641</v>
      </c>
      <c r="F200" s="17">
        <f>[1]Monthly!CH209</f>
        <v>1698</v>
      </c>
      <c r="G200" s="19">
        <f t="shared" si="12"/>
        <v>-0.15135453474676089</v>
      </c>
    </row>
    <row r="201" spans="1:7" x14ac:dyDescent="0.25">
      <c r="A201" s="39" t="s">
        <v>146</v>
      </c>
      <c r="B201" s="44"/>
      <c r="C201" s="51"/>
      <c r="D201" s="17">
        <f>[1]Monthly!CT210</f>
        <v>290</v>
      </c>
      <c r="E201" s="43">
        <f>[1]Fiscal!I210</f>
        <v>2345</v>
      </c>
      <c r="F201" s="17">
        <f>[1]Monthly!CH210</f>
        <v>288</v>
      </c>
      <c r="G201" s="19">
        <f t="shared" si="12"/>
        <v>6.9444444444444441E-3</v>
      </c>
    </row>
    <row r="202" spans="1:7" x14ac:dyDescent="0.25">
      <c r="A202" s="39" t="s">
        <v>147</v>
      </c>
      <c r="B202" s="44"/>
      <c r="C202" s="51"/>
      <c r="D202" s="17">
        <f>[1]Monthly!CT211</f>
        <v>0</v>
      </c>
      <c r="E202" s="43">
        <f>[1]Fiscal!I211</f>
        <v>0</v>
      </c>
      <c r="F202" s="17">
        <f>[1]Monthly!CH211</f>
        <v>0</v>
      </c>
      <c r="G202" s="19"/>
    </row>
    <row r="203" spans="1:7" x14ac:dyDescent="0.25">
      <c r="A203" s="39" t="s">
        <v>148</v>
      </c>
      <c r="B203" s="44"/>
      <c r="C203" s="51"/>
      <c r="D203" s="17">
        <f>[1]Monthly!CT212</f>
        <v>123</v>
      </c>
      <c r="E203" s="43">
        <f>[1]Fiscal!I212</f>
        <v>1196</v>
      </c>
      <c r="F203" s="17">
        <f>[1]Monthly!CH212</f>
        <v>101</v>
      </c>
      <c r="G203" s="19">
        <f t="shared" si="12"/>
        <v>0.21782178217821782</v>
      </c>
    </row>
    <row r="204" spans="1:7" x14ac:dyDescent="0.25">
      <c r="A204" s="39" t="s">
        <v>149</v>
      </c>
      <c r="B204" s="44"/>
      <c r="C204" s="51"/>
      <c r="D204" s="17">
        <f>[1]Monthly!CT213</f>
        <v>318</v>
      </c>
      <c r="E204" s="43">
        <f>[1]Fiscal!I213</f>
        <v>2844</v>
      </c>
      <c r="F204" s="17">
        <f>[1]Monthly!CH213</f>
        <v>225</v>
      </c>
      <c r="G204" s="19">
        <f t="shared" si="12"/>
        <v>0.41333333333333333</v>
      </c>
    </row>
    <row r="205" spans="1:7" hidden="1" x14ac:dyDescent="0.25">
      <c r="A205" s="21" t="s">
        <v>150</v>
      </c>
      <c r="B205" s="35"/>
      <c r="C205" s="36"/>
      <c r="D205" s="17">
        <f>[1]Monthly!CT214</f>
        <v>0</v>
      </c>
      <c r="E205" s="17">
        <f>[1]Fiscal!C214</f>
        <v>0</v>
      </c>
      <c r="F205" s="17">
        <f>[1]Monthly!CHI214</f>
        <v>0</v>
      </c>
      <c r="G205" s="19" t="e">
        <f t="shared" si="12"/>
        <v>#DIV/0!</v>
      </c>
    </row>
    <row r="206" spans="1:7" x14ac:dyDescent="0.25">
      <c r="A206" s="39" t="s">
        <v>151</v>
      </c>
      <c r="B206" s="44"/>
      <c r="C206" s="51"/>
      <c r="D206" s="17">
        <f>[1]Monthly!CT215</f>
        <v>970</v>
      </c>
      <c r="E206" s="43">
        <f>[1]Fiscal!I215</f>
        <v>10608</v>
      </c>
      <c r="F206" s="17">
        <f>[1]Monthly!CH215</f>
        <v>870</v>
      </c>
      <c r="G206" s="19">
        <f t="shared" si="12"/>
        <v>0.11494252873563218</v>
      </c>
    </row>
    <row r="207" spans="1:7" x14ac:dyDescent="0.25">
      <c r="A207" s="4"/>
      <c r="B207" s="4"/>
      <c r="C207" s="11"/>
      <c r="D207" s="32"/>
      <c r="E207" s="32"/>
      <c r="F207" s="32"/>
      <c r="G207" s="12"/>
    </row>
    <row r="208" spans="1:7" x14ac:dyDescent="0.25">
      <c r="A208" s="2" t="s">
        <v>152</v>
      </c>
      <c r="B208" s="4"/>
      <c r="C208" s="11"/>
      <c r="D208" s="32"/>
      <c r="E208" s="32"/>
      <c r="F208" s="32"/>
      <c r="G208" s="12"/>
    </row>
    <row r="209" spans="1:7" x14ac:dyDescent="0.25">
      <c r="A209" s="14" t="s">
        <v>48</v>
      </c>
      <c r="B209" s="15"/>
      <c r="C209" s="16"/>
      <c r="D209" s="17">
        <f>[1]Monthly!CT218</f>
        <v>590</v>
      </c>
      <c r="E209" s="43">
        <f>[1]Fiscal!I218</f>
        <v>5904</v>
      </c>
      <c r="F209" s="17">
        <f>[1]Monthly!CH218</f>
        <v>734</v>
      </c>
      <c r="G209" s="19">
        <f t="shared" ref="G209:G218" si="13">(+D209-F209)/F209</f>
        <v>-0.19618528610354224</v>
      </c>
    </row>
    <row r="210" spans="1:7" x14ac:dyDescent="0.25">
      <c r="A210" s="39" t="s">
        <v>49</v>
      </c>
      <c r="B210" s="44"/>
      <c r="C210" s="51"/>
      <c r="D210" s="17">
        <f>[1]Monthly!CT219</f>
        <v>1</v>
      </c>
      <c r="E210" s="43">
        <f>[1]Fiscal!I219</f>
        <v>6</v>
      </c>
      <c r="F210" s="17">
        <f>[1]Monthly!CH219</f>
        <v>1</v>
      </c>
      <c r="G210" s="19">
        <f t="shared" si="13"/>
        <v>0</v>
      </c>
    </row>
    <row r="211" spans="1:7" x14ac:dyDescent="0.25">
      <c r="A211" s="39" t="s">
        <v>50</v>
      </c>
      <c r="B211" s="44"/>
      <c r="C211" s="51"/>
      <c r="D211" s="17">
        <f>[1]Monthly!CT220</f>
        <v>0</v>
      </c>
      <c r="E211" s="43">
        <f>[1]Fiscal!I220</f>
        <v>38</v>
      </c>
      <c r="F211" s="17">
        <f>[1]Monthly!CH220</f>
        <v>1</v>
      </c>
      <c r="G211" s="19">
        <f t="shared" si="13"/>
        <v>-1</v>
      </c>
    </row>
    <row r="212" spans="1:7" x14ac:dyDescent="0.25">
      <c r="A212" s="39" t="s">
        <v>51</v>
      </c>
      <c r="B212" s="44"/>
      <c r="C212" s="51"/>
      <c r="D212" s="17">
        <f>[1]Monthly!CT221</f>
        <v>0</v>
      </c>
      <c r="E212" s="43">
        <f>[1]Fiscal!I221</f>
        <v>17</v>
      </c>
      <c r="F212" s="17">
        <f>[1]Monthly!CH221</f>
        <v>4</v>
      </c>
      <c r="G212" s="19">
        <f t="shared" si="13"/>
        <v>-1</v>
      </c>
    </row>
    <row r="213" spans="1:7" x14ac:dyDescent="0.25">
      <c r="A213" s="39" t="s">
        <v>52</v>
      </c>
      <c r="B213" s="44"/>
      <c r="C213" s="51"/>
      <c r="D213" s="17">
        <f>[1]Monthly!CT222</f>
        <v>1</v>
      </c>
      <c r="E213" s="43">
        <f>[1]Fiscal!I222</f>
        <v>21</v>
      </c>
      <c r="F213" s="17">
        <f>[1]Monthly!CH222</f>
        <v>4</v>
      </c>
      <c r="G213" s="19">
        <f t="shared" si="13"/>
        <v>-0.75</v>
      </c>
    </row>
    <row r="214" spans="1:7" x14ac:dyDescent="0.25">
      <c r="A214" s="39" t="s">
        <v>53</v>
      </c>
      <c r="B214" s="44"/>
      <c r="C214" s="51"/>
      <c r="D214" s="17">
        <f>[1]Monthly!CT223</f>
        <v>6</v>
      </c>
      <c r="E214" s="43">
        <f>[1]Fiscal!I223</f>
        <v>45</v>
      </c>
      <c r="F214" s="17">
        <f>[1]Monthly!CH223</f>
        <v>12</v>
      </c>
      <c r="G214" s="19">
        <f t="shared" si="13"/>
        <v>-0.5</v>
      </c>
    </row>
    <row r="215" spans="1:7" x14ac:dyDescent="0.25">
      <c r="A215" s="39" t="s">
        <v>54</v>
      </c>
      <c r="B215" s="44"/>
      <c r="C215" s="51"/>
      <c r="D215" s="17">
        <f>[1]Monthly!CT224</f>
        <v>3</v>
      </c>
      <c r="E215" s="43">
        <f>[1]Fiscal!I224</f>
        <v>30</v>
      </c>
      <c r="F215" s="17">
        <f>[1]Monthly!CH224</f>
        <v>5</v>
      </c>
      <c r="G215" s="19">
        <f t="shared" si="13"/>
        <v>-0.4</v>
      </c>
    </row>
    <row r="216" spans="1:7" x14ac:dyDescent="0.25">
      <c r="A216" s="39" t="s">
        <v>55</v>
      </c>
      <c r="B216" s="44"/>
      <c r="C216" s="51"/>
      <c r="D216" s="17">
        <f>[1]Monthly!CT225</f>
        <v>0</v>
      </c>
      <c r="E216" s="43">
        <f>[1]Fiscal!I225</f>
        <v>0</v>
      </c>
      <c r="F216" s="17">
        <f>[1]Monthly!CH225</f>
        <v>0</v>
      </c>
      <c r="G216" s="19"/>
    </row>
    <row r="217" spans="1:7" x14ac:dyDescent="0.25">
      <c r="A217" s="39"/>
      <c r="B217" s="40"/>
      <c r="C217" s="94" t="s">
        <v>27</v>
      </c>
      <c r="D217" s="24">
        <f>SUM(D209:D216)</f>
        <v>601</v>
      </c>
      <c r="E217" s="24">
        <f>SUM(E209:E216)</f>
        <v>6061</v>
      </c>
      <c r="F217" s="24">
        <f>SUM(F209:F216)</f>
        <v>761</v>
      </c>
      <c r="G217" s="19">
        <f t="shared" si="13"/>
        <v>-0.2102496714848883</v>
      </c>
    </row>
    <row r="218" spans="1:7" x14ac:dyDescent="0.25">
      <c r="A218" s="47" t="s">
        <v>153</v>
      </c>
      <c r="B218" s="95"/>
      <c r="C218" s="96" t="s">
        <v>27</v>
      </c>
      <c r="D218" s="17">
        <f>[1]Monthly!CT227</f>
        <v>54405</v>
      </c>
      <c r="E218" s="43"/>
      <c r="F218" s="17">
        <f>[1]Monthly!CH227</f>
        <v>48536</v>
      </c>
      <c r="G218" s="19">
        <f t="shared" si="13"/>
        <v>0.1209205538157244</v>
      </c>
    </row>
    <row r="219" spans="1:7" x14ac:dyDescent="0.25">
      <c r="A219" s="4"/>
      <c r="B219" s="4"/>
      <c r="C219" s="11"/>
      <c r="D219" s="32"/>
      <c r="E219" s="32"/>
      <c r="F219" s="32"/>
      <c r="G219" s="46"/>
    </row>
    <row r="220" spans="1:7" x14ac:dyDescent="0.25">
      <c r="A220" s="2" t="s">
        <v>154</v>
      </c>
      <c r="B220" s="4"/>
      <c r="C220" s="11"/>
      <c r="D220" s="32"/>
      <c r="E220" s="32"/>
      <c r="F220" s="32"/>
      <c r="G220" s="12"/>
    </row>
    <row r="221" spans="1:7" x14ac:dyDescent="0.25">
      <c r="A221" s="14" t="s">
        <v>155</v>
      </c>
      <c r="B221" s="15"/>
      <c r="C221" s="16"/>
      <c r="D221" s="97">
        <f>[1]Monthly!CT231</f>
        <v>1296.94</v>
      </c>
      <c r="E221" s="43">
        <f>[1]Fiscal!I231</f>
        <v>13627.32</v>
      </c>
      <c r="F221" s="97">
        <f>[1]Monthly!CH231</f>
        <v>689.11</v>
      </c>
      <c r="G221" s="19">
        <f t="shared" ref="G221:G232" si="14">(+D221-F221)/F221</f>
        <v>0.88205076112667069</v>
      </c>
    </row>
    <row r="222" spans="1:7" x14ac:dyDescent="0.25">
      <c r="A222" s="39" t="s">
        <v>156</v>
      </c>
      <c r="B222" s="44"/>
      <c r="C222" s="51"/>
      <c r="D222" s="97">
        <f>[1]Monthly!CT232</f>
        <v>955.13</v>
      </c>
      <c r="E222" s="43">
        <f>[1]Fiscal!I232</f>
        <v>9123.66</v>
      </c>
      <c r="F222" s="97">
        <f>[1]Monthly!CH232</f>
        <v>865.02</v>
      </c>
      <c r="G222" s="19">
        <f t="shared" si="14"/>
        <v>0.10417100182654739</v>
      </c>
    </row>
    <row r="223" spans="1:7" x14ac:dyDescent="0.25">
      <c r="A223" s="39" t="s">
        <v>157</v>
      </c>
      <c r="B223" s="44"/>
      <c r="C223" s="51"/>
      <c r="D223" s="97">
        <f>[1]Monthly!CT233</f>
        <v>103</v>
      </c>
      <c r="E223" s="43">
        <f>[1]Fiscal!I233</f>
        <v>456</v>
      </c>
      <c r="F223" s="97">
        <f>[1]Monthly!CH233</f>
        <v>15</v>
      </c>
      <c r="G223" s="19">
        <f t="shared" si="14"/>
        <v>5.8666666666666663</v>
      </c>
    </row>
    <row r="224" spans="1:7" x14ac:dyDescent="0.25">
      <c r="A224" s="39" t="s">
        <v>158</v>
      </c>
      <c r="B224" s="44"/>
      <c r="C224" s="51"/>
      <c r="D224" s="97">
        <f>[1]Monthly!CT234</f>
        <v>0</v>
      </c>
      <c r="E224" s="43">
        <f>[1]Fiscal!I234</f>
        <v>0</v>
      </c>
      <c r="F224" s="97">
        <f>[1]Monthly!CH234</f>
        <v>0</v>
      </c>
      <c r="G224" s="19"/>
    </row>
    <row r="225" spans="1:7" hidden="1" x14ac:dyDescent="0.25">
      <c r="A225" s="39" t="s">
        <v>159</v>
      </c>
      <c r="B225" s="44"/>
      <c r="C225" s="51"/>
      <c r="D225" s="97">
        <f>[1]Monthly!CT235</f>
        <v>0</v>
      </c>
      <c r="E225" s="43">
        <f>[1]Fiscal!H235</f>
        <v>0</v>
      </c>
      <c r="F225" s="97">
        <f>[1]Monthly!CH235</f>
        <v>0</v>
      </c>
      <c r="G225" s="19"/>
    </row>
    <row r="226" spans="1:7" x14ac:dyDescent="0.25">
      <c r="A226" s="39" t="s">
        <v>160</v>
      </c>
      <c r="B226" s="44"/>
      <c r="C226" s="51"/>
      <c r="D226" s="97">
        <f>[1]Monthly!CT236</f>
        <v>0</v>
      </c>
      <c r="E226" s="43">
        <f>[1]Fiscal!I236</f>
        <v>0</v>
      </c>
      <c r="F226" s="97">
        <f>[1]Monthly!CH236</f>
        <v>0</v>
      </c>
      <c r="G226" s="19"/>
    </row>
    <row r="227" spans="1:7" hidden="1" x14ac:dyDescent="0.25">
      <c r="A227" s="39" t="s">
        <v>161</v>
      </c>
      <c r="B227" s="44"/>
      <c r="C227" s="51"/>
      <c r="D227" s="97">
        <f>[1]Monthly!CT237</f>
        <v>0</v>
      </c>
      <c r="E227" s="43">
        <f>[1]Fiscal!H237</f>
        <v>0</v>
      </c>
      <c r="F227" s="97">
        <f>[1]Monthly!CH237</f>
        <v>0</v>
      </c>
      <c r="G227" s="19" t="e">
        <f t="shared" si="14"/>
        <v>#DIV/0!</v>
      </c>
    </row>
    <row r="228" spans="1:7" hidden="1" x14ac:dyDescent="0.25">
      <c r="A228" s="39" t="s">
        <v>162</v>
      </c>
      <c r="B228" s="44"/>
      <c r="C228" s="51"/>
      <c r="D228" s="97">
        <f>[1]Monthly!CT238</f>
        <v>0</v>
      </c>
      <c r="E228" s="43">
        <f>[1]Fiscal!H238</f>
        <v>0</v>
      </c>
      <c r="F228" s="97">
        <f>[1]Monthly!CH238</f>
        <v>0</v>
      </c>
      <c r="G228" s="19" t="e">
        <f t="shared" si="14"/>
        <v>#DIV/0!</v>
      </c>
    </row>
    <row r="229" spans="1:7" x14ac:dyDescent="0.25">
      <c r="A229" s="39" t="s">
        <v>163</v>
      </c>
      <c r="B229" s="44"/>
      <c r="C229" s="51"/>
      <c r="D229" s="97">
        <f>[1]Monthly!CT239</f>
        <v>2100</v>
      </c>
      <c r="E229" s="43">
        <f>[1]Fiscal!I239</f>
        <v>38685</v>
      </c>
      <c r="F229" s="97">
        <f>[1]Monthly!CH239</f>
        <v>1365</v>
      </c>
      <c r="G229" s="19">
        <f t="shared" si="14"/>
        <v>0.53846153846153844</v>
      </c>
    </row>
    <row r="230" spans="1:7" hidden="1" x14ac:dyDescent="0.25">
      <c r="A230" s="49" t="s">
        <v>164</v>
      </c>
      <c r="B230" s="44"/>
      <c r="C230" s="51"/>
      <c r="D230" s="97">
        <f>[1]Monthly!CT240</f>
        <v>0</v>
      </c>
      <c r="E230" s="43">
        <f>[1]Fiscal!H240</f>
        <v>0</v>
      </c>
      <c r="F230" s="97">
        <f>[1]Monthly!CH240</f>
        <v>0</v>
      </c>
      <c r="G230" s="19" t="e">
        <f t="shared" si="14"/>
        <v>#DIV/0!</v>
      </c>
    </row>
    <row r="231" spans="1:7" x14ac:dyDescent="0.25">
      <c r="A231" s="39" t="s">
        <v>165</v>
      </c>
      <c r="B231" s="44"/>
      <c r="C231" s="51"/>
      <c r="D231" s="97">
        <f>[1]Monthly!CT241</f>
        <v>0</v>
      </c>
      <c r="E231" s="43">
        <f>[1]Fiscal!I241</f>
        <v>40</v>
      </c>
      <c r="F231" s="97">
        <f>[1]Monthly!CH241</f>
        <v>0</v>
      </c>
      <c r="G231" s="19"/>
    </row>
    <row r="232" spans="1:7" x14ac:dyDescent="0.25">
      <c r="A232" s="39"/>
      <c r="B232" s="40"/>
      <c r="C232" s="94" t="s">
        <v>27</v>
      </c>
      <c r="D232" s="98">
        <f>SUM(D221:D231)</f>
        <v>4455.07</v>
      </c>
      <c r="E232" s="98">
        <f>SUM(E221:E231)</f>
        <v>61931.979999999996</v>
      </c>
      <c r="F232" s="98">
        <f>SUM(F221:F231)</f>
        <v>2934.13</v>
      </c>
      <c r="G232" s="19">
        <f t="shared" si="14"/>
        <v>0.51836149045884117</v>
      </c>
    </row>
    <row r="233" spans="1:7" x14ac:dyDescent="0.25">
      <c r="A233" s="41"/>
      <c r="B233" s="41"/>
      <c r="C233" s="41"/>
      <c r="D233" s="41"/>
      <c r="E233" s="41"/>
      <c r="F233" s="41"/>
      <c r="G233" s="41"/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54" t="s">
        <v>166</v>
      </c>
      <c r="B235" s="54"/>
      <c r="C235" s="70"/>
      <c r="D235" s="97">
        <f>[1]Monthly!CT244</f>
        <v>2136.5700000000002</v>
      </c>
      <c r="E235" s="97">
        <f>[1]Fiscal!I244</f>
        <v>58072.58</v>
      </c>
      <c r="F235" s="97">
        <f>[1]Monthly!CH244</f>
        <v>3496.07</v>
      </c>
      <c r="G235" s="19">
        <f t="shared" ref="G235" si="15">(+D235-F235)/F235</f>
        <v>-0.38886521150892284</v>
      </c>
    </row>
    <row r="236" spans="1:7" x14ac:dyDescent="0.25">
      <c r="A236" s="54" t="s">
        <v>167</v>
      </c>
      <c r="B236" s="54"/>
      <c r="C236" s="70"/>
      <c r="D236" s="97">
        <f>[1]Monthly!CT245</f>
        <v>0</v>
      </c>
      <c r="E236" s="97">
        <f>[1]Fiscal!I245</f>
        <v>0</v>
      </c>
      <c r="F236" s="97">
        <f>[1]Monthly!CH245</f>
        <v>0</v>
      </c>
      <c r="G236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June 23</vt:lpstr>
      <vt:lpstr>'June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cp:lastPrinted>2023-07-20T20:18:51Z</cp:lastPrinted>
  <dcterms:created xsi:type="dcterms:W3CDTF">2023-07-20T20:12:56Z</dcterms:created>
  <dcterms:modified xsi:type="dcterms:W3CDTF">2023-07-20T20:19:34Z</dcterms:modified>
</cp:coreProperties>
</file>