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Nov Bd Mtg\"/>
    </mc:Choice>
  </mc:AlternateContent>
  <bookViews>
    <workbookView xWindow="0" yWindow="0" windowWidth="28800" windowHeight="12300"/>
  </bookViews>
  <sheets>
    <sheet name="Fiscal stats" sheetId="1" r:id="rId1"/>
  </sheets>
  <externalReferences>
    <externalReference r:id="rId2"/>
  </externalReferences>
  <definedNames>
    <definedName name="_xlnm.Print_Area" localSheetId="0">'Fiscal stats'!$A$1:$N$57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1" i="1" l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M18" i="1"/>
  <c r="L18" i="1"/>
  <c r="K18" i="1"/>
  <c r="J18" i="1"/>
  <c r="I18" i="1"/>
  <c r="H18" i="1"/>
  <c r="G18" i="1"/>
  <c r="F18" i="1"/>
  <c r="E18" i="1"/>
  <c r="D18" i="1"/>
  <c r="C18" i="1"/>
  <c r="B18" i="1"/>
  <c r="N18" i="1" s="1"/>
  <c r="M17" i="1"/>
  <c r="L17" i="1"/>
  <c r="K17" i="1"/>
  <c r="J17" i="1"/>
  <c r="I17" i="1"/>
  <c r="H17" i="1"/>
  <c r="G17" i="1"/>
  <c r="F17" i="1"/>
  <c r="E17" i="1"/>
  <c r="D17" i="1"/>
  <c r="C17" i="1"/>
  <c r="B17" i="1"/>
  <c r="N17" i="1" s="1"/>
  <c r="M16" i="1"/>
  <c r="L16" i="1"/>
  <c r="K16" i="1"/>
  <c r="J16" i="1"/>
  <c r="I16" i="1"/>
  <c r="H16" i="1"/>
  <c r="G16" i="1"/>
  <c r="F16" i="1"/>
  <c r="E16" i="1"/>
  <c r="D16" i="1"/>
  <c r="C16" i="1"/>
  <c r="B16" i="1"/>
  <c r="N16" i="1" s="1"/>
  <c r="M15" i="1"/>
  <c r="L15" i="1"/>
  <c r="K15" i="1"/>
  <c r="J15" i="1"/>
  <c r="I15" i="1"/>
  <c r="H15" i="1"/>
  <c r="G15" i="1"/>
  <c r="F15" i="1"/>
  <c r="E15" i="1"/>
  <c r="D15" i="1"/>
  <c r="C15" i="1"/>
  <c r="B15" i="1"/>
  <c r="N15" i="1" s="1"/>
  <c r="M14" i="1"/>
  <c r="L14" i="1"/>
  <c r="K14" i="1"/>
  <c r="J14" i="1"/>
  <c r="I14" i="1"/>
  <c r="H14" i="1"/>
  <c r="G14" i="1"/>
  <c r="F14" i="1"/>
  <c r="E14" i="1"/>
  <c r="D14" i="1"/>
  <c r="C14" i="1"/>
  <c r="B14" i="1"/>
  <c r="N14" i="1" s="1"/>
  <c r="M13" i="1"/>
  <c r="L13" i="1"/>
  <c r="K13" i="1"/>
  <c r="J13" i="1"/>
  <c r="I13" i="1"/>
  <c r="H13" i="1"/>
  <c r="G13" i="1"/>
  <c r="F13" i="1"/>
  <c r="E13" i="1"/>
  <c r="D13" i="1"/>
  <c r="C13" i="1"/>
  <c r="B13" i="1"/>
  <c r="N13" i="1" s="1"/>
  <c r="M12" i="1"/>
  <c r="L12" i="1"/>
  <c r="K12" i="1"/>
  <c r="J12" i="1"/>
  <c r="I12" i="1"/>
  <c r="H12" i="1"/>
  <c r="G12" i="1"/>
  <c r="F12" i="1"/>
  <c r="E12" i="1"/>
  <c r="D12" i="1"/>
  <c r="C12" i="1"/>
  <c r="N12" i="1" s="1"/>
  <c r="B12" i="1"/>
  <c r="M11" i="1"/>
  <c r="L11" i="1"/>
  <c r="K11" i="1"/>
  <c r="J11" i="1"/>
  <c r="I11" i="1"/>
  <c r="H11" i="1"/>
  <c r="G11" i="1"/>
  <c r="F11" i="1"/>
  <c r="E11" i="1"/>
  <c r="D11" i="1"/>
  <c r="N11" i="1" s="1"/>
  <c r="C11" i="1"/>
  <c r="B11" i="1"/>
  <c r="M10" i="1"/>
  <c r="L10" i="1"/>
  <c r="K10" i="1"/>
  <c r="J10" i="1"/>
  <c r="I10" i="1"/>
  <c r="H10" i="1"/>
  <c r="G10" i="1"/>
  <c r="F10" i="1"/>
  <c r="E10" i="1"/>
  <c r="N10" i="1" s="1"/>
  <c r="D10" i="1"/>
  <c r="C10" i="1"/>
  <c r="B10" i="1"/>
  <c r="M9" i="1"/>
  <c r="L9" i="1"/>
  <c r="K9" i="1"/>
  <c r="J9" i="1"/>
  <c r="I9" i="1"/>
  <c r="H9" i="1"/>
  <c r="G9" i="1"/>
  <c r="F9" i="1"/>
  <c r="E9" i="1"/>
  <c r="D9" i="1"/>
  <c r="C9" i="1"/>
  <c r="B9" i="1"/>
  <c r="N9" i="1" s="1"/>
  <c r="M8" i="1"/>
  <c r="L8" i="1"/>
  <c r="K8" i="1"/>
  <c r="J8" i="1"/>
  <c r="I8" i="1"/>
  <c r="H8" i="1"/>
  <c r="G8" i="1"/>
  <c r="F8" i="1"/>
  <c r="E8" i="1"/>
  <c r="D8" i="1"/>
  <c r="C8" i="1"/>
  <c r="B8" i="1"/>
  <c r="N8" i="1" s="1"/>
  <c r="M7" i="1"/>
  <c r="M19" i="1" s="1"/>
  <c r="M26" i="1" s="1"/>
  <c r="L7" i="1"/>
  <c r="L19" i="1" s="1"/>
  <c r="L26" i="1" s="1"/>
  <c r="K7" i="1"/>
  <c r="K19" i="1" s="1"/>
  <c r="K26" i="1" s="1"/>
  <c r="J7" i="1"/>
  <c r="J19" i="1" s="1"/>
  <c r="J26" i="1" s="1"/>
  <c r="I7" i="1"/>
  <c r="I19" i="1" s="1"/>
  <c r="I26" i="1" s="1"/>
  <c r="H7" i="1"/>
  <c r="H19" i="1" s="1"/>
  <c r="H26" i="1" s="1"/>
  <c r="G7" i="1"/>
  <c r="G19" i="1" s="1"/>
  <c r="G26" i="1" s="1"/>
  <c r="F7" i="1"/>
  <c r="F19" i="1" s="1"/>
  <c r="F26" i="1" s="1"/>
  <c r="E7" i="1"/>
  <c r="E19" i="1" s="1"/>
  <c r="E26" i="1" s="1"/>
  <c r="D7" i="1"/>
  <c r="D19" i="1" s="1"/>
  <c r="D26" i="1" s="1"/>
  <c r="C7" i="1"/>
  <c r="C19" i="1" s="1"/>
  <c r="C26" i="1" s="1"/>
  <c r="B7" i="1"/>
  <c r="B19" i="1" s="1"/>
  <c r="B26" i="1" l="1"/>
  <c r="N26" i="1" s="1"/>
  <c r="N19" i="1"/>
  <c r="N7" i="1"/>
</calcChain>
</file>

<file path=xl/sharedStrings.xml><?xml version="1.0" encoding="utf-8"?>
<sst xmlns="http://schemas.openxmlformats.org/spreadsheetml/2006/main" count="73" uniqueCount="59">
  <si>
    <t>CURRENT FISCAL YEAR-TO-DATE STATISTICS REPORT FOR FY 24</t>
  </si>
  <si>
    <t>Home</t>
  </si>
  <si>
    <t xml:space="preserve">Green </t>
  </si>
  <si>
    <t>Shoulder</t>
  </si>
  <si>
    <t xml:space="preserve">   TRENDS:</t>
  </si>
  <si>
    <t>Fines/Copies</t>
  </si>
  <si>
    <t>Lost Books</t>
  </si>
  <si>
    <t>ILL</t>
  </si>
  <si>
    <t xml:space="preserve">  Fax</t>
  </si>
  <si>
    <t>Web Alley</t>
  </si>
  <si>
    <t>Reference</t>
  </si>
  <si>
    <t>Delivery</t>
  </si>
  <si>
    <t>Book Bags</t>
  </si>
  <si>
    <t>Passports</t>
  </si>
  <si>
    <t>Bags</t>
  </si>
  <si>
    <t>Unique</t>
  </si>
  <si>
    <t>Foundation</t>
  </si>
  <si>
    <t>TOTAL</t>
  </si>
  <si>
    <t>JULY</t>
  </si>
  <si>
    <t>AUGUST</t>
  </si>
  <si>
    <t>SEPTEMBER</t>
  </si>
  <si>
    <t>OCTOBER</t>
  </si>
  <si>
    <t>NOVEMBR</t>
  </si>
  <si>
    <t>DECEMBER</t>
  </si>
  <si>
    <t>JANUARY</t>
  </si>
  <si>
    <t>FEBRUARY</t>
  </si>
  <si>
    <t>MARCH</t>
  </si>
  <si>
    <t>APRIL</t>
  </si>
  <si>
    <t>MAY</t>
  </si>
  <si>
    <t>JUNE</t>
  </si>
  <si>
    <t>TOTALS</t>
  </si>
  <si>
    <t xml:space="preserve">Shoulder  </t>
  </si>
  <si>
    <t>Fines</t>
  </si>
  <si>
    <t>FY24</t>
  </si>
  <si>
    <t>FY23</t>
  </si>
  <si>
    <t>FY22</t>
  </si>
  <si>
    <t>FY21</t>
  </si>
  <si>
    <t>FY20</t>
  </si>
  <si>
    <t>FY19</t>
  </si>
  <si>
    <t>FY18</t>
  </si>
  <si>
    <t>FY17</t>
  </si>
  <si>
    <t>FY16</t>
  </si>
  <si>
    <t>FY15</t>
  </si>
  <si>
    <t>FY14</t>
  </si>
  <si>
    <t>FY13</t>
  </si>
  <si>
    <t>FY12</t>
  </si>
  <si>
    <t>FY11</t>
  </si>
  <si>
    <t>FY10</t>
  </si>
  <si>
    <t>FY09</t>
  </si>
  <si>
    <t>FY08</t>
  </si>
  <si>
    <t>FY07</t>
  </si>
  <si>
    <t>FY06</t>
  </si>
  <si>
    <t>FY05</t>
  </si>
  <si>
    <t>FY04</t>
  </si>
  <si>
    <t>FY02</t>
  </si>
  <si>
    <t>FY01</t>
  </si>
  <si>
    <t>FY00</t>
  </si>
  <si>
    <t>FY99</t>
  </si>
  <si>
    <t>FY98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</si>
</sst>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-yy;@"/>
  </numFmts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Border="1" applyAlignment="1"/>
    <xf numFmtId="0" fontId="3" fillId="0" borderId="0" xfId="0" applyFont="1" applyAlignment="1"/>
    <xf numFmtId="0" fontId="2" fillId="0" borderId="0" xfId="0" applyFont="1" applyBorder="1" applyAlignment="1"/>
    <xf numFmtId="164" fontId="3" fillId="0" borderId="0" xfId="0" applyNumberFormat="1" applyFont="1" applyBorder="1" applyAlignment="1" applyProtection="1">
      <alignment horizontal="center"/>
      <protection locked="0"/>
    </xf>
    <xf numFmtId="0" fontId="2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4" fontId="3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right"/>
    </xf>
    <xf numFmtId="4" fontId="2" fillId="0" borderId="1" xfId="0" applyNumberFormat="1" applyFont="1" applyBorder="1" applyAlignment="1"/>
    <xf numFmtId="4" fontId="2" fillId="0" borderId="1" xfId="0" applyNumberFormat="1" applyFont="1" applyBorder="1" applyAlignment="1">
      <alignment horizontal="right" vertical="justify"/>
    </xf>
    <xf numFmtId="0" fontId="3" fillId="0" borderId="1" xfId="0" applyFont="1" applyBorder="1" applyAlignment="1">
      <alignment horizontal="right"/>
    </xf>
    <xf numFmtId="4" fontId="2" fillId="0" borderId="0" xfId="0" applyNumberFormat="1" applyFont="1" applyAlignment="1"/>
    <xf numFmtId="0" fontId="1" fillId="0" borderId="0" xfId="0" applyFont="1" applyBorder="1" applyAlignment="1"/>
    <xf numFmtId="0" fontId="2" fillId="0" borderId="0" xfId="0" applyFont="1" applyAlignment="1">
      <alignment horizontal="center"/>
    </xf>
    <xf numFmtId="0" fontId="3" fillId="0" borderId="1" xfId="0" applyFont="1" applyBorder="1" applyAlignment="1"/>
    <xf numFmtId="40" fontId="2" fillId="0" borderId="1" xfId="0" applyNumberFormat="1" applyFont="1" applyBorder="1" applyAlignment="1">
      <alignment horizontal="right" vertical="justify"/>
    </xf>
    <xf numFmtId="0" fontId="2" fillId="0" borderId="1" xfId="0" applyFont="1" applyBorder="1" applyAlignment="1">
      <alignment horizontal="right" vertical="justify"/>
    </xf>
    <xf numFmtId="0" fontId="3" fillId="0" borderId="1" xfId="0" applyFont="1" applyFill="1" applyBorder="1" applyAlignment="1"/>
    <xf numFmtId="4" fontId="2" fillId="0" borderId="1" xfId="0" applyNumberFormat="1" applyFont="1" applyFill="1" applyBorder="1" applyAlignment="1" applyProtection="1">
      <alignment horizontal="right" vertical="justify"/>
      <protection locked="0"/>
    </xf>
    <xf numFmtId="4" fontId="3" fillId="0" borderId="1" xfId="0" applyNumberFormat="1" applyFont="1" applyBorder="1" applyAlignment="1"/>
    <xf numFmtId="0" fontId="2" fillId="0" borderId="1" xfId="0" applyFont="1" applyBorder="1" applyAlignment="1"/>
    <xf numFmtId="4" fontId="2" fillId="0" borderId="1" xfId="0" applyNumberFormat="1" applyFont="1" applyBorder="1" applyAlignment="1" applyProtection="1">
      <alignment horizontal="right" vertical="justify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_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ID Template"/>
      <sheetName val="Statistics Sources"/>
      <sheetName val="Fiscal"/>
      <sheetName val="Monthly"/>
      <sheetName val="Template"/>
      <sheetName val="Fiscal stats"/>
      <sheetName val="JULY 23"/>
      <sheetName val="Aug 23"/>
      <sheetName val="Sept 23"/>
      <sheetName val="Oct 23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  <sheetName val="Feb 22"/>
      <sheetName val="Mar 22"/>
      <sheetName val="April 22"/>
      <sheetName val="May 22"/>
      <sheetName val="June 22"/>
      <sheetName val="July 22"/>
      <sheetName val="Aug 22"/>
      <sheetName val="Sept 22"/>
      <sheetName val="Oct 22"/>
      <sheetName val="Nov 22"/>
      <sheetName val="Dec 22"/>
      <sheetName val="Jan 23"/>
      <sheetName val="Feb 23"/>
      <sheetName val="Mar 23"/>
      <sheetName val="April 23"/>
      <sheetName val="May 23"/>
      <sheetName val="June 23"/>
    </sheetNames>
    <sheetDataSet>
      <sheetData sheetId="0"/>
      <sheetData sheetId="1"/>
      <sheetData sheetId="2"/>
      <sheetData sheetId="3">
        <row r="232">
          <cell r="CU232">
            <v>1192.05</v>
          </cell>
          <cell r="CV232">
            <v>1902.3</v>
          </cell>
          <cell r="CW232">
            <v>934.4</v>
          </cell>
          <cell r="CX232">
            <v>1582.5</v>
          </cell>
        </row>
        <row r="233">
          <cell r="CU233">
            <v>1173.5</v>
          </cell>
          <cell r="CV233">
            <v>1013.75</v>
          </cell>
          <cell r="CW233">
            <v>648.15</v>
          </cell>
          <cell r="CX233">
            <v>1084.07</v>
          </cell>
        </row>
        <row r="234">
          <cell r="CU234">
            <v>110</v>
          </cell>
          <cell r="CV234">
            <v>60</v>
          </cell>
          <cell r="CW234">
            <v>2</v>
          </cell>
          <cell r="CX234">
            <v>20</v>
          </cell>
        </row>
        <row r="235">
          <cell r="CX235">
            <v>1.7</v>
          </cell>
        </row>
        <row r="240">
          <cell r="CU240">
            <v>3490</v>
          </cell>
          <cell r="CV240">
            <v>3695</v>
          </cell>
          <cell r="CW240">
            <v>2270</v>
          </cell>
          <cell r="CX240">
            <v>5425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tabSelected="1" view="pageLayout" zoomScale="85" zoomScaleNormal="100" zoomScalePageLayoutView="85" workbookViewId="0">
      <selection activeCell="S21" sqref="S21"/>
    </sheetView>
  </sheetViews>
  <sheetFormatPr defaultRowHeight="15" x14ac:dyDescent="0.25"/>
  <cols>
    <col min="1" max="1" width="13.5703125" bestFit="1" customWidth="1"/>
    <col min="2" max="14" width="11" customWidth="1"/>
  </cols>
  <sheetData>
    <row r="1" spans="1:14" x14ac:dyDescent="0.25">
      <c r="A1" s="1"/>
      <c r="B1" s="2"/>
      <c r="C1" s="2"/>
      <c r="D1" s="2"/>
      <c r="E1" s="3"/>
      <c r="F1" s="3" t="s">
        <v>0</v>
      </c>
      <c r="G1" s="3"/>
      <c r="H1" s="3"/>
      <c r="I1" s="3"/>
      <c r="J1" s="4"/>
      <c r="K1" s="4"/>
      <c r="L1" s="1"/>
      <c r="M1" s="1"/>
      <c r="N1" s="1"/>
    </row>
    <row r="2" spans="1:14" x14ac:dyDescent="0.25">
      <c r="A2" s="1"/>
      <c r="B2" s="2"/>
      <c r="C2" s="2"/>
      <c r="D2" s="2"/>
      <c r="E2" s="5"/>
      <c r="F2" s="4"/>
      <c r="G2" s="6"/>
      <c r="H2" s="5"/>
      <c r="I2" s="5"/>
      <c r="J2" s="2"/>
      <c r="K2" s="2"/>
      <c r="L2" s="2"/>
      <c r="M2" s="2"/>
      <c r="N2" s="2"/>
    </row>
    <row r="3" spans="1:14" x14ac:dyDescent="0.25">
      <c r="A3" s="1"/>
      <c r="B3" s="3"/>
      <c r="C3" s="5"/>
      <c r="D3" s="5"/>
      <c r="E3" s="5"/>
      <c r="F3" s="2"/>
      <c r="G3" s="2"/>
      <c r="H3" s="2"/>
      <c r="I3" s="2"/>
      <c r="J3" s="2"/>
      <c r="K3" s="2"/>
      <c r="L3" s="2"/>
      <c r="M3" s="2"/>
      <c r="N3" s="2"/>
    </row>
    <row r="4" spans="1:14" x14ac:dyDescent="0.25">
      <c r="A4" s="1"/>
      <c r="B4" s="2"/>
      <c r="C4" s="2"/>
      <c r="D4" s="2"/>
      <c r="E4" s="2"/>
      <c r="F4" s="2"/>
      <c r="G4" s="7"/>
      <c r="H4" s="2"/>
      <c r="I4" s="2"/>
      <c r="J4" s="2"/>
      <c r="K4" s="2"/>
      <c r="L4" s="2"/>
      <c r="M4" s="2"/>
      <c r="N4" s="2"/>
    </row>
    <row r="5" spans="1:14" x14ac:dyDescent="0.25">
      <c r="A5" s="2"/>
      <c r="B5" s="8"/>
      <c r="C5" s="8"/>
      <c r="D5" s="8"/>
      <c r="E5" s="8"/>
      <c r="F5" s="8"/>
      <c r="G5" s="8"/>
      <c r="H5" s="8" t="s">
        <v>1</v>
      </c>
      <c r="I5" s="8" t="s">
        <v>2</v>
      </c>
      <c r="J5" s="8"/>
      <c r="K5" s="8" t="s">
        <v>3</v>
      </c>
      <c r="L5" s="8"/>
      <c r="M5" s="8"/>
      <c r="N5" s="8"/>
    </row>
    <row r="6" spans="1:14" x14ac:dyDescent="0.25">
      <c r="A6" s="3" t="s">
        <v>4</v>
      </c>
      <c r="B6" s="9" t="s">
        <v>5</v>
      </c>
      <c r="C6" s="9" t="s">
        <v>6</v>
      </c>
      <c r="D6" s="9" t="s">
        <v>7</v>
      </c>
      <c r="E6" s="9" t="s">
        <v>8</v>
      </c>
      <c r="F6" s="8" t="s">
        <v>9</v>
      </c>
      <c r="G6" s="10" t="s">
        <v>10</v>
      </c>
      <c r="H6" s="8" t="s">
        <v>11</v>
      </c>
      <c r="I6" s="8" t="s">
        <v>12</v>
      </c>
      <c r="J6" s="8" t="s">
        <v>13</v>
      </c>
      <c r="K6" s="8" t="s">
        <v>14</v>
      </c>
      <c r="L6" s="8" t="s">
        <v>15</v>
      </c>
      <c r="M6" s="8" t="s">
        <v>16</v>
      </c>
      <c r="N6" s="8" t="s">
        <v>17</v>
      </c>
    </row>
    <row r="7" spans="1:14" x14ac:dyDescent="0.25">
      <c r="A7" s="11" t="s">
        <v>18</v>
      </c>
      <c r="B7" s="12">
        <f>[1]Monthly!$CU$232</f>
        <v>1192.05</v>
      </c>
      <c r="C7" s="12">
        <f>[1]Monthly!$CU$233</f>
        <v>1173.5</v>
      </c>
      <c r="D7" s="12">
        <f>[1]Monthly!$CU$234</f>
        <v>110</v>
      </c>
      <c r="E7" s="12">
        <f>[1]Monthly!$CU$235</f>
        <v>0</v>
      </c>
      <c r="F7" s="12">
        <f>[1]Monthly!$CU$236</f>
        <v>0</v>
      </c>
      <c r="G7" s="12">
        <f>[1]Monthly!$CU$237</f>
        <v>0</v>
      </c>
      <c r="H7" s="12">
        <f>[1]Monthly!$CU$238</f>
        <v>0</v>
      </c>
      <c r="I7" s="12">
        <f>[1]Monthly!$CU$239</f>
        <v>0</v>
      </c>
      <c r="J7" s="12">
        <f>[1]Monthly!$CU$240</f>
        <v>3490</v>
      </c>
      <c r="K7" s="12">
        <f>[1]Monthly!$CU$241</f>
        <v>0</v>
      </c>
      <c r="L7" s="12">
        <f>[1]Monthly!$CU$242</f>
        <v>0</v>
      </c>
      <c r="M7" s="12">
        <f>[1]Monthly!$CU$246</f>
        <v>0</v>
      </c>
      <c r="N7" s="13">
        <f>SUM(B7:M7)</f>
        <v>5965.55</v>
      </c>
    </row>
    <row r="8" spans="1:14" x14ac:dyDescent="0.25">
      <c r="A8" s="11" t="s">
        <v>19</v>
      </c>
      <c r="B8" s="12">
        <f>[1]Monthly!$CV$232</f>
        <v>1902.3</v>
      </c>
      <c r="C8" s="12">
        <f>[1]Monthly!$CV$233</f>
        <v>1013.75</v>
      </c>
      <c r="D8" s="12">
        <f>[1]Monthly!$CV$234</f>
        <v>60</v>
      </c>
      <c r="E8" s="12">
        <f>[1]Monthly!$CV$235</f>
        <v>0</v>
      </c>
      <c r="F8" s="12">
        <f>[1]Monthly!$CV$236</f>
        <v>0</v>
      </c>
      <c r="G8" s="12">
        <f>[1]Monthly!$CV$237</f>
        <v>0</v>
      </c>
      <c r="H8" s="12">
        <f>[1]Monthly!$CV$238</f>
        <v>0</v>
      </c>
      <c r="I8" s="12">
        <f>[1]Monthly!$CV$239</f>
        <v>0</v>
      </c>
      <c r="J8" s="12">
        <f>[1]Monthly!$CV$240</f>
        <v>3695</v>
      </c>
      <c r="K8" s="12">
        <f>[1]Monthly!$CV$241</f>
        <v>0</v>
      </c>
      <c r="L8" s="12">
        <f>[1]Monthly!$CV$242</f>
        <v>0</v>
      </c>
      <c r="M8" s="12">
        <f>[1]Monthly!$CV$246</f>
        <v>0</v>
      </c>
      <c r="N8" s="13">
        <f t="shared" ref="N8:N19" si="0">SUM(B8:M8)</f>
        <v>6671.05</v>
      </c>
    </row>
    <row r="9" spans="1:14" x14ac:dyDescent="0.25">
      <c r="A9" s="11" t="s">
        <v>20</v>
      </c>
      <c r="B9" s="12">
        <f>[1]Monthly!$CW$232</f>
        <v>934.4</v>
      </c>
      <c r="C9" s="12">
        <f>[1]Monthly!$CW$233</f>
        <v>648.15</v>
      </c>
      <c r="D9" s="12">
        <f>[1]Monthly!$CW$234</f>
        <v>2</v>
      </c>
      <c r="E9" s="12">
        <f>[1]Monthly!$CW$235</f>
        <v>0</v>
      </c>
      <c r="F9" s="12">
        <f>[1]Monthly!$CW$236</f>
        <v>0</v>
      </c>
      <c r="G9" s="12">
        <f>[1]Monthly!$CW$237</f>
        <v>0</v>
      </c>
      <c r="H9" s="12">
        <f>[1]Monthly!$CW$238</f>
        <v>0</v>
      </c>
      <c r="I9" s="12">
        <f>[1]Monthly!$CW$239</f>
        <v>0</v>
      </c>
      <c r="J9" s="12">
        <f>[1]Monthly!$CW$240</f>
        <v>2270</v>
      </c>
      <c r="K9" s="12">
        <f>[1]Monthly!$CW$241</f>
        <v>0</v>
      </c>
      <c r="L9" s="12">
        <f>[1]Monthly!$CW$242</f>
        <v>0</v>
      </c>
      <c r="M9" s="12">
        <f>[1]Monthly!$CW$246</f>
        <v>0</v>
      </c>
      <c r="N9" s="13">
        <f t="shared" si="0"/>
        <v>3854.55</v>
      </c>
    </row>
    <row r="10" spans="1:14" x14ac:dyDescent="0.25">
      <c r="A10" s="11" t="s">
        <v>21</v>
      </c>
      <c r="B10" s="12">
        <f>[1]Monthly!$CX$232</f>
        <v>1582.5</v>
      </c>
      <c r="C10" s="12">
        <f>[1]Monthly!$CX$233</f>
        <v>1084.07</v>
      </c>
      <c r="D10" s="12">
        <f>[1]Monthly!$CX$234</f>
        <v>20</v>
      </c>
      <c r="E10" s="12">
        <f>[1]Monthly!$CX$235</f>
        <v>1.7</v>
      </c>
      <c r="F10" s="12">
        <f>[1]Monthly!$CX$236</f>
        <v>0</v>
      </c>
      <c r="G10" s="12">
        <f>[1]Monthly!$CX$237</f>
        <v>0</v>
      </c>
      <c r="H10" s="12">
        <f>[1]Monthly!$CX$238</f>
        <v>0</v>
      </c>
      <c r="I10" s="12">
        <f>[1]Monthly!$CX$239</f>
        <v>0</v>
      </c>
      <c r="J10" s="12">
        <f>[1]Monthly!$CX$240</f>
        <v>5425</v>
      </c>
      <c r="K10" s="12">
        <f>[1]Monthly!$CX$241</f>
        <v>0</v>
      </c>
      <c r="L10" s="12">
        <f>[1]Monthly!$CX$242</f>
        <v>0</v>
      </c>
      <c r="M10" s="12">
        <f>[1]Monthly!$CX$246</f>
        <v>0</v>
      </c>
      <c r="N10" s="13">
        <f t="shared" si="0"/>
        <v>8113.2699999999995</v>
      </c>
    </row>
    <row r="11" spans="1:14" x14ac:dyDescent="0.25">
      <c r="A11" s="11" t="s">
        <v>22</v>
      </c>
      <c r="B11" s="12">
        <f>[1]Monthly!$CY$232</f>
        <v>0</v>
      </c>
      <c r="C11" s="12">
        <f>[1]Monthly!$CY$233</f>
        <v>0</v>
      </c>
      <c r="D11" s="12">
        <f>[1]Monthly!$CY$234</f>
        <v>0</v>
      </c>
      <c r="E11" s="12">
        <f>[1]Monthly!$CY$235</f>
        <v>0</v>
      </c>
      <c r="F11" s="12">
        <f>[1]Monthly!$CY$236</f>
        <v>0</v>
      </c>
      <c r="G11" s="12">
        <f>[1]Monthly!$CY$237</f>
        <v>0</v>
      </c>
      <c r="H11" s="12">
        <f>[1]Monthly!$CY$238</f>
        <v>0</v>
      </c>
      <c r="I11" s="12">
        <f>[1]Monthly!$CY$239</f>
        <v>0</v>
      </c>
      <c r="J11" s="12">
        <f>[1]Monthly!$CY$240</f>
        <v>0</v>
      </c>
      <c r="K11" s="12">
        <f>[1]Monthly!$CY$241</f>
        <v>0</v>
      </c>
      <c r="L11" s="12">
        <f>[1]Monthly!$CY$242</f>
        <v>0</v>
      </c>
      <c r="M11" s="12">
        <f>[1]Monthly!$CY$246</f>
        <v>0</v>
      </c>
      <c r="N11" s="13">
        <f t="shared" si="0"/>
        <v>0</v>
      </c>
    </row>
    <row r="12" spans="1:14" x14ac:dyDescent="0.25">
      <c r="A12" s="11" t="s">
        <v>23</v>
      </c>
      <c r="B12" s="12">
        <f>[1]Monthly!$CZ$232</f>
        <v>0</v>
      </c>
      <c r="C12" s="12">
        <f>[1]Monthly!$CZ$233</f>
        <v>0</v>
      </c>
      <c r="D12" s="12">
        <f>[1]Monthly!$CZ$234</f>
        <v>0</v>
      </c>
      <c r="E12" s="12">
        <f>[1]Monthly!$CZ$235</f>
        <v>0</v>
      </c>
      <c r="F12" s="12">
        <f>[1]Monthly!$CZ$236</f>
        <v>0</v>
      </c>
      <c r="G12" s="12">
        <f>[1]Monthly!$CZ$237</f>
        <v>0</v>
      </c>
      <c r="H12" s="12">
        <f>[1]Monthly!$CZ$238</f>
        <v>0</v>
      </c>
      <c r="I12" s="12">
        <f>[1]Monthly!$CZ$239</f>
        <v>0</v>
      </c>
      <c r="J12" s="12">
        <f>[1]Monthly!$CZ$240</f>
        <v>0</v>
      </c>
      <c r="K12" s="12">
        <f>[1]Monthly!$CZ$241</f>
        <v>0</v>
      </c>
      <c r="L12" s="12">
        <f>[1]Monthly!$CZ$242</f>
        <v>0</v>
      </c>
      <c r="M12" s="12">
        <f>[1]Monthly!$CZ$246</f>
        <v>0</v>
      </c>
      <c r="N12" s="13">
        <f t="shared" si="0"/>
        <v>0</v>
      </c>
    </row>
    <row r="13" spans="1:14" x14ac:dyDescent="0.25">
      <c r="A13" s="11" t="s">
        <v>24</v>
      </c>
      <c r="B13" s="12">
        <f>[1]Monthly!$DA$232</f>
        <v>0</v>
      </c>
      <c r="C13" s="12">
        <f>[1]Monthly!$DA$233</f>
        <v>0</v>
      </c>
      <c r="D13" s="12">
        <f>[1]Monthly!$DA$234</f>
        <v>0</v>
      </c>
      <c r="E13" s="12">
        <f>[1]Monthly!$DA$235</f>
        <v>0</v>
      </c>
      <c r="F13" s="12">
        <f>[1]Monthly!$DA$236</f>
        <v>0</v>
      </c>
      <c r="G13" s="12">
        <f>[1]Monthly!$DA$237</f>
        <v>0</v>
      </c>
      <c r="H13" s="12">
        <f>[1]Monthly!$DA$238</f>
        <v>0</v>
      </c>
      <c r="I13" s="12">
        <f>[1]Monthly!$DA$239</f>
        <v>0</v>
      </c>
      <c r="J13" s="12">
        <f>[1]Monthly!$DA$240</f>
        <v>0</v>
      </c>
      <c r="K13" s="12">
        <f>[1]Monthly!$DA$241</f>
        <v>0</v>
      </c>
      <c r="L13" s="12">
        <f>[1]Monthly!$DA$242</f>
        <v>0</v>
      </c>
      <c r="M13" s="12">
        <f>[1]Monthly!$DA$246</f>
        <v>0</v>
      </c>
      <c r="N13" s="13">
        <f t="shared" si="0"/>
        <v>0</v>
      </c>
    </row>
    <row r="14" spans="1:14" x14ac:dyDescent="0.25">
      <c r="A14" s="11" t="s">
        <v>25</v>
      </c>
      <c r="B14" s="12">
        <f>[1]Monthly!$DB$232</f>
        <v>0</v>
      </c>
      <c r="C14" s="12">
        <f>[1]Monthly!$DB$233</f>
        <v>0</v>
      </c>
      <c r="D14" s="12">
        <f>[1]Monthly!$DB$234</f>
        <v>0</v>
      </c>
      <c r="E14" s="12">
        <f>[1]Monthly!$DB$235</f>
        <v>0</v>
      </c>
      <c r="F14" s="12">
        <f>[1]Monthly!$DB$236</f>
        <v>0</v>
      </c>
      <c r="G14" s="12">
        <f>[1]Monthly!$DB$237</f>
        <v>0</v>
      </c>
      <c r="H14" s="12">
        <f>[1]Monthly!$DB$238</f>
        <v>0</v>
      </c>
      <c r="I14" s="12">
        <f>[1]Monthly!$DB$239</f>
        <v>0</v>
      </c>
      <c r="J14" s="12">
        <f>[1]Monthly!$DB$240</f>
        <v>0</v>
      </c>
      <c r="K14" s="12">
        <f>[1]Monthly!$DB$241</f>
        <v>0</v>
      </c>
      <c r="L14" s="12">
        <f>[1]Monthly!$DB$242</f>
        <v>0</v>
      </c>
      <c r="M14" s="12">
        <f>[1]Monthly!$DB$246</f>
        <v>0</v>
      </c>
      <c r="N14" s="13">
        <f t="shared" si="0"/>
        <v>0</v>
      </c>
    </row>
    <row r="15" spans="1:14" x14ac:dyDescent="0.25">
      <c r="A15" s="11" t="s">
        <v>26</v>
      </c>
      <c r="B15" s="12">
        <f>[1]Monthly!$DC$232</f>
        <v>0</v>
      </c>
      <c r="C15" s="12">
        <f>[1]Monthly!$DC$233</f>
        <v>0</v>
      </c>
      <c r="D15" s="12">
        <f>[1]Monthly!$DC$234</f>
        <v>0</v>
      </c>
      <c r="E15" s="12">
        <f>[1]Monthly!$DC$235</f>
        <v>0</v>
      </c>
      <c r="F15" s="12">
        <f>[1]Monthly!$DC$236</f>
        <v>0</v>
      </c>
      <c r="G15" s="12">
        <f>[1]Monthly!$DC$237</f>
        <v>0</v>
      </c>
      <c r="H15" s="12">
        <f>[1]Monthly!$DC$238</f>
        <v>0</v>
      </c>
      <c r="I15" s="12">
        <f>[1]Monthly!$DC$239</f>
        <v>0</v>
      </c>
      <c r="J15" s="12">
        <f>[1]Monthly!$DC$240</f>
        <v>0</v>
      </c>
      <c r="K15" s="12">
        <f>[1]Monthly!$DC$241</f>
        <v>0</v>
      </c>
      <c r="L15" s="12">
        <f>[1]Monthly!$DC$242</f>
        <v>0</v>
      </c>
      <c r="M15" s="12">
        <f>[1]Monthly!$DC$246</f>
        <v>0</v>
      </c>
      <c r="N15" s="13">
        <f t="shared" si="0"/>
        <v>0</v>
      </c>
    </row>
    <row r="16" spans="1:14" x14ac:dyDescent="0.25">
      <c r="A16" s="11" t="s">
        <v>27</v>
      </c>
      <c r="B16" s="12">
        <f>[1]Monthly!$DD$232</f>
        <v>0</v>
      </c>
      <c r="C16" s="12">
        <f>[1]Monthly!$DD$233</f>
        <v>0</v>
      </c>
      <c r="D16" s="12">
        <f>[1]Monthly!$DD$234</f>
        <v>0</v>
      </c>
      <c r="E16" s="12">
        <f>[1]Monthly!$DD$235</f>
        <v>0</v>
      </c>
      <c r="F16" s="12">
        <f>[1]Monthly!$DD$236</f>
        <v>0</v>
      </c>
      <c r="G16" s="12">
        <f>[1]Monthly!$DD$237</f>
        <v>0</v>
      </c>
      <c r="H16" s="12">
        <f>[1]Monthly!$DD$238</f>
        <v>0</v>
      </c>
      <c r="I16" s="12">
        <f>[1]Monthly!$DD$239</f>
        <v>0</v>
      </c>
      <c r="J16" s="12">
        <f>[1]Monthly!$DD$240</f>
        <v>0</v>
      </c>
      <c r="K16" s="12">
        <f>[1]Monthly!$DD$241</f>
        <v>0</v>
      </c>
      <c r="L16" s="12">
        <f>[1]Monthly!$DD$242</f>
        <v>0</v>
      </c>
      <c r="M16" s="12">
        <f>[1]Monthly!$DD$246</f>
        <v>0</v>
      </c>
      <c r="N16" s="13">
        <f t="shared" si="0"/>
        <v>0</v>
      </c>
    </row>
    <row r="17" spans="1:14" x14ac:dyDescent="0.25">
      <c r="A17" s="11" t="s">
        <v>28</v>
      </c>
      <c r="B17" s="12">
        <f>[1]Monthly!$DE$232</f>
        <v>0</v>
      </c>
      <c r="C17" s="12">
        <f>[1]Monthly!$DE$233</f>
        <v>0</v>
      </c>
      <c r="D17" s="12">
        <f>[1]Monthly!$DE$234</f>
        <v>0</v>
      </c>
      <c r="E17" s="12">
        <f>[1]Monthly!$DE$235</f>
        <v>0</v>
      </c>
      <c r="F17" s="12">
        <f>[1]Monthly!$DE$236</f>
        <v>0</v>
      </c>
      <c r="G17" s="12">
        <f>[1]Monthly!$DE$237</f>
        <v>0</v>
      </c>
      <c r="H17" s="12">
        <f>[1]Monthly!$DE$238</f>
        <v>0</v>
      </c>
      <c r="I17" s="12">
        <f>[1]Monthly!$DE$239</f>
        <v>0</v>
      </c>
      <c r="J17" s="12">
        <f>[1]Monthly!$DE$240</f>
        <v>0</v>
      </c>
      <c r="K17" s="12">
        <f>[1]Monthly!$DE$241</f>
        <v>0</v>
      </c>
      <c r="L17" s="12">
        <f>[1]Monthly!$DE$242</f>
        <v>0</v>
      </c>
      <c r="M17" s="12">
        <f>[1]Monthly!$DE$246</f>
        <v>0</v>
      </c>
      <c r="N17" s="13">
        <f t="shared" si="0"/>
        <v>0</v>
      </c>
    </row>
    <row r="18" spans="1:14" x14ac:dyDescent="0.25">
      <c r="A18" s="11" t="s">
        <v>29</v>
      </c>
      <c r="B18" s="12">
        <f>[1]Monthly!$DF$232</f>
        <v>0</v>
      </c>
      <c r="C18" s="12">
        <f>[1]Monthly!$DF$233</f>
        <v>0</v>
      </c>
      <c r="D18" s="12">
        <f>[1]Monthly!$DF$234</f>
        <v>0</v>
      </c>
      <c r="E18" s="12">
        <f>[1]Monthly!$DF$235</f>
        <v>0</v>
      </c>
      <c r="F18" s="12">
        <f>[1]Monthly!$DF$236</f>
        <v>0</v>
      </c>
      <c r="G18" s="12">
        <f>[1]Monthly!$DF$237</f>
        <v>0</v>
      </c>
      <c r="H18" s="12">
        <f>[1]Monthly!$DF$238</f>
        <v>0</v>
      </c>
      <c r="I18" s="12">
        <f>[1]Monthly!$DF$239</f>
        <v>0</v>
      </c>
      <c r="J18" s="12">
        <f>[1]Monthly!$DF$240</f>
        <v>0</v>
      </c>
      <c r="K18" s="12">
        <f>[1]Monthly!$DF$241</f>
        <v>0</v>
      </c>
      <c r="L18" s="12">
        <f>[1]Monthly!$DF$242</f>
        <v>0</v>
      </c>
      <c r="M18" s="12">
        <f>[1]Monthly!$DF$246</f>
        <v>0</v>
      </c>
      <c r="N18" s="13">
        <f t="shared" si="0"/>
        <v>0</v>
      </c>
    </row>
    <row r="19" spans="1:14" x14ac:dyDescent="0.25">
      <c r="A19" s="14" t="s">
        <v>30</v>
      </c>
      <c r="B19" s="12">
        <f t="shared" ref="B19:M19" si="1">SUM(B7:B18)</f>
        <v>5611.25</v>
      </c>
      <c r="C19" s="12">
        <f t="shared" si="1"/>
        <v>3919.4700000000003</v>
      </c>
      <c r="D19" s="12">
        <f t="shared" si="1"/>
        <v>192</v>
      </c>
      <c r="E19" s="12">
        <f t="shared" si="1"/>
        <v>1.7</v>
      </c>
      <c r="F19" s="12">
        <f t="shared" si="1"/>
        <v>0</v>
      </c>
      <c r="G19" s="12">
        <f t="shared" si="1"/>
        <v>0</v>
      </c>
      <c r="H19" s="12">
        <f t="shared" si="1"/>
        <v>0</v>
      </c>
      <c r="I19" s="12">
        <f t="shared" si="1"/>
        <v>0</v>
      </c>
      <c r="J19" s="12">
        <f t="shared" si="1"/>
        <v>14880</v>
      </c>
      <c r="K19" s="12">
        <f t="shared" si="1"/>
        <v>0</v>
      </c>
      <c r="L19" s="12">
        <f t="shared" si="1"/>
        <v>0</v>
      </c>
      <c r="M19" s="12">
        <f t="shared" si="1"/>
        <v>0</v>
      </c>
      <c r="N19" s="13">
        <f t="shared" si="0"/>
        <v>24604.420000000002</v>
      </c>
    </row>
    <row r="20" spans="1:14" x14ac:dyDescent="0.25">
      <c r="A20" s="1"/>
      <c r="B20" s="2"/>
      <c r="C20" s="2"/>
      <c r="D20" s="2"/>
      <c r="E20" s="2"/>
      <c r="F20" s="2"/>
      <c r="G20" s="15"/>
      <c r="H20" s="2"/>
      <c r="I20" s="2"/>
      <c r="J20" s="2"/>
      <c r="K20" s="2"/>
      <c r="L20" s="2"/>
      <c r="M20" s="2"/>
      <c r="N20" s="2"/>
    </row>
    <row r="21" spans="1:14" x14ac:dyDescent="0.25">
      <c r="A21" s="16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8"/>
      <c r="N23" s="2"/>
    </row>
    <row r="24" spans="1:14" x14ac:dyDescent="0.25">
      <c r="A24" s="2"/>
      <c r="B24" s="8"/>
      <c r="C24" s="8"/>
      <c r="D24" s="8"/>
      <c r="E24" s="8"/>
      <c r="F24" s="8"/>
      <c r="G24" s="8"/>
      <c r="H24" s="8" t="s">
        <v>1</v>
      </c>
      <c r="I24" s="8" t="s">
        <v>2</v>
      </c>
      <c r="J24" s="8"/>
      <c r="K24" s="8" t="s">
        <v>31</v>
      </c>
      <c r="L24" s="8"/>
      <c r="M24" s="8"/>
      <c r="N24" s="17"/>
    </row>
    <row r="25" spans="1:14" x14ac:dyDescent="0.25">
      <c r="A25" s="2"/>
      <c r="B25" s="9" t="s">
        <v>32</v>
      </c>
      <c r="C25" s="9" t="s">
        <v>6</v>
      </c>
      <c r="D25" s="9" t="s">
        <v>7</v>
      </c>
      <c r="E25" s="9" t="s">
        <v>8</v>
      </c>
      <c r="F25" s="8" t="s">
        <v>9</v>
      </c>
      <c r="G25" s="10" t="s">
        <v>10</v>
      </c>
      <c r="H25" s="8" t="s">
        <v>11</v>
      </c>
      <c r="I25" s="8" t="s">
        <v>12</v>
      </c>
      <c r="J25" s="8" t="s">
        <v>13</v>
      </c>
      <c r="K25" s="8" t="s">
        <v>14</v>
      </c>
      <c r="L25" s="8" t="s">
        <v>15</v>
      </c>
      <c r="M25" s="8" t="s">
        <v>16</v>
      </c>
      <c r="N25" s="8" t="s">
        <v>17</v>
      </c>
    </row>
    <row r="26" spans="1:14" x14ac:dyDescent="0.25">
      <c r="A26" s="18" t="s">
        <v>33</v>
      </c>
      <c r="B26" s="12">
        <f>B19</f>
        <v>5611.25</v>
      </c>
      <c r="C26" s="12">
        <f t="shared" ref="C26:M26" si="2">C19</f>
        <v>3919.4700000000003</v>
      </c>
      <c r="D26" s="12">
        <f t="shared" si="2"/>
        <v>192</v>
      </c>
      <c r="E26" s="12">
        <f t="shared" si="2"/>
        <v>1.7</v>
      </c>
      <c r="F26" s="12">
        <f t="shared" si="2"/>
        <v>0</v>
      </c>
      <c r="G26" s="12">
        <f t="shared" si="2"/>
        <v>0</v>
      </c>
      <c r="H26" s="12">
        <f t="shared" si="2"/>
        <v>0</v>
      </c>
      <c r="I26" s="12">
        <f t="shared" si="2"/>
        <v>0</v>
      </c>
      <c r="J26" s="12">
        <f t="shared" si="2"/>
        <v>14880</v>
      </c>
      <c r="K26" s="12">
        <f t="shared" si="2"/>
        <v>0</v>
      </c>
      <c r="L26" s="12">
        <f t="shared" si="2"/>
        <v>0</v>
      </c>
      <c r="M26" s="12">
        <f t="shared" si="2"/>
        <v>0</v>
      </c>
      <c r="N26" s="13">
        <f>SUM(B26:M26)</f>
        <v>24604.420000000002</v>
      </c>
    </row>
    <row r="27" spans="1:14" x14ac:dyDescent="0.25">
      <c r="A27" s="18" t="s">
        <v>34</v>
      </c>
      <c r="B27" s="12">
        <v>14924.26</v>
      </c>
      <c r="C27" s="12">
        <v>10078.789999999999</v>
      </c>
      <c r="D27" s="12">
        <v>559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40785</v>
      </c>
      <c r="K27" s="12">
        <v>0</v>
      </c>
      <c r="L27" s="12">
        <v>40</v>
      </c>
      <c r="M27" s="12">
        <v>0</v>
      </c>
      <c r="N27" s="13">
        <v>66387.05</v>
      </c>
    </row>
    <row r="28" spans="1:14" x14ac:dyDescent="0.25">
      <c r="A28" s="18" t="s">
        <v>35</v>
      </c>
      <c r="B28" s="12">
        <v>10164.68</v>
      </c>
      <c r="C28" s="12">
        <v>8154.119999999999</v>
      </c>
      <c r="D28" s="12">
        <v>406.58000000000004</v>
      </c>
      <c r="E28" s="12">
        <v>1.75</v>
      </c>
      <c r="F28" s="12">
        <v>0</v>
      </c>
      <c r="G28" s="12">
        <v>0</v>
      </c>
      <c r="H28" s="12">
        <v>0</v>
      </c>
      <c r="I28" s="12">
        <v>0</v>
      </c>
      <c r="J28" s="12">
        <v>24780</v>
      </c>
      <c r="K28" s="12">
        <v>0</v>
      </c>
      <c r="L28" s="12">
        <v>0</v>
      </c>
      <c r="M28" s="12">
        <v>8500</v>
      </c>
      <c r="N28" s="13">
        <v>52007.130000000005</v>
      </c>
    </row>
    <row r="29" spans="1:14" x14ac:dyDescent="0.25">
      <c r="A29" s="18" t="s">
        <v>36</v>
      </c>
      <c r="B29" s="12">
        <v>962</v>
      </c>
      <c r="C29" s="12">
        <v>4020</v>
      </c>
      <c r="D29" s="12">
        <v>45</v>
      </c>
      <c r="E29" s="12">
        <v>29</v>
      </c>
      <c r="F29" s="12">
        <v>0</v>
      </c>
      <c r="G29" s="12">
        <v>22</v>
      </c>
      <c r="H29" s="12">
        <v>0</v>
      </c>
      <c r="I29" s="12">
        <v>0</v>
      </c>
      <c r="J29" s="12">
        <v>1540</v>
      </c>
      <c r="K29" s="12">
        <v>0</v>
      </c>
      <c r="L29" s="12">
        <v>0</v>
      </c>
      <c r="M29" s="12">
        <v>0</v>
      </c>
      <c r="N29" s="13">
        <f>SUM(B29:M29)</f>
        <v>6618</v>
      </c>
    </row>
    <row r="30" spans="1:14" x14ac:dyDescent="0.25">
      <c r="A30" s="18" t="s">
        <v>37</v>
      </c>
      <c r="B30" s="12">
        <v>20203.79</v>
      </c>
      <c r="C30" s="12">
        <v>9123.83</v>
      </c>
      <c r="D30" s="12">
        <v>214</v>
      </c>
      <c r="E30" s="12">
        <v>184.05</v>
      </c>
      <c r="F30" s="12">
        <v>4729.92</v>
      </c>
      <c r="G30" s="12">
        <v>1169.4000000000001</v>
      </c>
      <c r="H30" s="12">
        <v>113</v>
      </c>
      <c r="I30" s="12">
        <v>368.15</v>
      </c>
      <c r="J30" s="12">
        <v>15918.35</v>
      </c>
      <c r="K30" s="12">
        <v>0</v>
      </c>
      <c r="L30" s="12">
        <v>520</v>
      </c>
      <c r="M30" s="12">
        <v>0</v>
      </c>
      <c r="N30" s="13">
        <f>SUM(B30:M30)</f>
        <v>52544.490000000005</v>
      </c>
    </row>
    <row r="31" spans="1:14" x14ac:dyDescent="0.25">
      <c r="A31" s="18" t="s">
        <v>38</v>
      </c>
      <c r="B31" s="12">
        <v>30292.16</v>
      </c>
      <c r="C31" s="12">
        <v>11436.41</v>
      </c>
      <c r="D31" s="12">
        <v>457</v>
      </c>
      <c r="E31" s="12">
        <v>271.24</v>
      </c>
      <c r="F31" s="12">
        <v>7443.16</v>
      </c>
      <c r="G31" s="12">
        <v>2060.3000000000002</v>
      </c>
      <c r="H31" s="12">
        <v>81</v>
      </c>
      <c r="I31" s="12">
        <v>364.01</v>
      </c>
      <c r="J31" s="12">
        <v>18095.349999999999</v>
      </c>
      <c r="K31" s="12">
        <v>5</v>
      </c>
      <c r="L31" s="12">
        <v>784</v>
      </c>
      <c r="M31" s="12">
        <v>0</v>
      </c>
      <c r="N31" s="13">
        <f>SUM(B31:M31)</f>
        <v>71289.63</v>
      </c>
    </row>
    <row r="32" spans="1:14" x14ac:dyDescent="0.25">
      <c r="A32" s="18" t="s">
        <v>39</v>
      </c>
      <c r="B32" s="12">
        <v>32454.55</v>
      </c>
      <c r="C32" s="12">
        <v>9388.3799999999992</v>
      </c>
      <c r="D32" s="12">
        <v>1191.72</v>
      </c>
      <c r="E32" s="12">
        <v>598.55999999999995</v>
      </c>
      <c r="F32" s="12">
        <v>7516.15</v>
      </c>
      <c r="G32" s="12">
        <v>2697.34</v>
      </c>
      <c r="H32" s="12">
        <v>123</v>
      </c>
      <c r="I32" s="12">
        <v>622.01</v>
      </c>
      <c r="J32" s="12">
        <v>16290.95</v>
      </c>
      <c r="K32" s="12">
        <v>134</v>
      </c>
      <c r="L32" s="12">
        <v>755</v>
      </c>
      <c r="M32" s="12">
        <v>0</v>
      </c>
      <c r="N32" s="13">
        <f>SUM(B32:M32)</f>
        <v>71771.66</v>
      </c>
    </row>
    <row r="33" spans="1:14" x14ac:dyDescent="0.25">
      <c r="A33" s="18" t="s">
        <v>40</v>
      </c>
      <c r="B33" s="12">
        <v>32027.75</v>
      </c>
      <c r="C33" s="12">
        <v>11660.69</v>
      </c>
      <c r="D33" s="12">
        <v>575.9</v>
      </c>
      <c r="E33" s="12">
        <v>1013.7</v>
      </c>
      <c r="F33" s="12">
        <v>8397.5</v>
      </c>
      <c r="G33" s="12">
        <v>3144.06</v>
      </c>
      <c r="H33" s="12">
        <v>67</v>
      </c>
      <c r="I33" s="12">
        <v>512.02</v>
      </c>
      <c r="J33" s="12">
        <v>15526</v>
      </c>
      <c r="K33" s="12">
        <v>154.01</v>
      </c>
      <c r="L33" s="12">
        <v>725</v>
      </c>
      <c r="M33" s="12">
        <v>0</v>
      </c>
      <c r="N33" s="13">
        <f t="shared" ref="N33:N40" si="3">SUM(B33:M33)</f>
        <v>73803.62999999999</v>
      </c>
    </row>
    <row r="34" spans="1:14" x14ac:dyDescent="0.25">
      <c r="A34" s="18" t="s">
        <v>41</v>
      </c>
      <c r="B34" s="12">
        <v>34525.31</v>
      </c>
      <c r="C34" s="12">
        <v>13704.33</v>
      </c>
      <c r="D34" s="12">
        <v>1132.68</v>
      </c>
      <c r="E34" s="12">
        <v>1182.05</v>
      </c>
      <c r="F34" s="12">
        <v>7761.51</v>
      </c>
      <c r="G34" s="12">
        <v>3251.87</v>
      </c>
      <c r="H34" s="12">
        <v>45</v>
      </c>
      <c r="I34" s="12">
        <v>489.03</v>
      </c>
      <c r="J34" s="12">
        <v>15134.5</v>
      </c>
      <c r="K34" s="12">
        <v>279</v>
      </c>
      <c r="L34" s="12">
        <v>934</v>
      </c>
      <c r="M34" s="12">
        <v>0</v>
      </c>
      <c r="N34" s="13">
        <f t="shared" si="3"/>
        <v>78439.28</v>
      </c>
    </row>
    <row r="35" spans="1:14" x14ac:dyDescent="0.25">
      <c r="A35" s="18" t="s">
        <v>42</v>
      </c>
      <c r="B35" s="12">
        <v>35974.61</v>
      </c>
      <c r="C35" s="12">
        <v>12730.72</v>
      </c>
      <c r="D35" s="12">
        <v>903.95</v>
      </c>
      <c r="E35" s="12">
        <v>1061.5</v>
      </c>
      <c r="F35" s="12">
        <v>7539.6</v>
      </c>
      <c r="G35" s="12">
        <v>2986.3</v>
      </c>
      <c r="H35" s="12">
        <v>705.01</v>
      </c>
      <c r="I35" s="12">
        <v>462.02</v>
      </c>
      <c r="J35" s="12">
        <v>11944.1</v>
      </c>
      <c r="K35" s="12">
        <v>148</v>
      </c>
      <c r="L35" s="12">
        <v>655.1</v>
      </c>
      <c r="M35" s="12">
        <v>1000</v>
      </c>
      <c r="N35" s="13">
        <f t="shared" si="3"/>
        <v>76110.91</v>
      </c>
    </row>
    <row r="36" spans="1:14" x14ac:dyDescent="0.25">
      <c r="A36" s="18" t="s">
        <v>43</v>
      </c>
      <c r="B36" s="13">
        <v>35326.050000000003</v>
      </c>
      <c r="C36" s="13">
        <v>13144.15</v>
      </c>
      <c r="D36" s="13">
        <v>859.12</v>
      </c>
      <c r="E36" s="13">
        <v>826</v>
      </c>
      <c r="F36" s="13">
        <v>7717.74</v>
      </c>
      <c r="G36" s="13">
        <v>2033.24</v>
      </c>
      <c r="H36" s="13">
        <v>136</v>
      </c>
      <c r="I36" s="13">
        <v>437.03</v>
      </c>
      <c r="J36" s="13">
        <v>9609.0499999999993</v>
      </c>
      <c r="K36" s="13">
        <v>310</v>
      </c>
      <c r="L36" s="13">
        <v>922.1</v>
      </c>
      <c r="M36" s="13">
        <v>0</v>
      </c>
      <c r="N36" s="13">
        <f t="shared" si="3"/>
        <v>71320.48000000001</v>
      </c>
    </row>
    <row r="37" spans="1:14" x14ac:dyDescent="0.25">
      <c r="A37" s="18" t="s">
        <v>44</v>
      </c>
      <c r="B37" s="13">
        <v>35678.93</v>
      </c>
      <c r="C37" s="13">
        <v>11924.39</v>
      </c>
      <c r="D37" s="13">
        <v>942.34</v>
      </c>
      <c r="E37" s="13">
        <v>731.74</v>
      </c>
      <c r="F37" s="13">
        <v>6709.62</v>
      </c>
      <c r="G37" s="13">
        <v>1868.97</v>
      </c>
      <c r="H37" s="13">
        <v>105</v>
      </c>
      <c r="I37" s="13">
        <v>598.75</v>
      </c>
      <c r="J37" s="13">
        <v>8445.18</v>
      </c>
      <c r="K37" s="13">
        <v>263</v>
      </c>
      <c r="L37" s="13">
        <v>816.99</v>
      </c>
      <c r="M37" s="13">
        <v>1510</v>
      </c>
      <c r="N37" s="13">
        <f t="shared" si="3"/>
        <v>69594.91</v>
      </c>
    </row>
    <row r="38" spans="1:14" x14ac:dyDescent="0.25">
      <c r="A38" s="18" t="s">
        <v>45</v>
      </c>
      <c r="B38" s="13">
        <v>35345.24</v>
      </c>
      <c r="C38" s="13">
        <v>12500.7</v>
      </c>
      <c r="D38" s="13">
        <v>1003.87</v>
      </c>
      <c r="E38" s="13">
        <v>589.20000000000005</v>
      </c>
      <c r="F38" s="13">
        <v>6086.09</v>
      </c>
      <c r="G38" s="13">
        <v>1813.43</v>
      </c>
      <c r="H38" s="13">
        <v>198</v>
      </c>
      <c r="I38" s="13">
        <v>590.28</v>
      </c>
      <c r="J38" s="13">
        <v>6949.94</v>
      </c>
      <c r="K38" s="13">
        <v>350.01</v>
      </c>
      <c r="L38" s="13">
        <v>1372.21</v>
      </c>
      <c r="M38" s="13">
        <v>325</v>
      </c>
      <c r="N38" s="13">
        <f t="shared" si="3"/>
        <v>67123.970000000016</v>
      </c>
    </row>
    <row r="39" spans="1:14" x14ac:dyDescent="0.25">
      <c r="A39" s="18" t="s">
        <v>46</v>
      </c>
      <c r="B39" s="13">
        <v>38526.44</v>
      </c>
      <c r="C39" s="13">
        <v>9912.2900000000009</v>
      </c>
      <c r="D39" s="13">
        <v>635.9</v>
      </c>
      <c r="E39" s="13">
        <v>685.3</v>
      </c>
      <c r="F39" s="13">
        <v>5444.9</v>
      </c>
      <c r="G39" s="13">
        <v>2688.06</v>
      </c>
      <c r="H39" s="13">
        <v>290.3</v>
      </c>
      <c r="I39" s="13">
        <v>302.04000000000002</v>
      </c>
      <c r="J39" s="13">
        <v>6012.15</v>
      </c>
      <c r="K39" s="13">
        <v>265</v>
      </c>
      <c r="L39" s="13"/>
      <c r="M39" s="13">
        <v>715</v>
      </c>
      <c r="N39" s="13">
        <f t="shared" si="3"/>
        <v>65477.380000000012</v>
      </c>
    </row>
    <row r="40" spans="1:14" x14ac:dyDescent="0.25">
      <c r="A40" s="18" t="s">
        <v>47</v>
      </c>
      <c r="B40" s="19">
        <v>40995.01</v>
      </c>
      <c r="C40" s="19">
        <v>8745.25</v>
      </c>
      <c r="D40" s="19">
        <v>701.15</v>
      </c>
      <c r="E40" s="19">
        <v>456.4</v>
      </c>
      <c r="F40" s="19">
        <v>4684.07</v>
      </c>
      <c r="G40" s="19">
        <v>3051.23</v>
      </c>
      <c r="H40" s="19">
        <v>98</v>
      </c>
      <c r="I40" s="19">
        <v>69</v>
      </c>
      <c r="J40" s="19"/>
      <c r="K40" s="19"/>
      <c r="L40" s="19"/>
      <c r="M40" s="19">
        <v>1142.01</v>
      </c>
      <c r="N40" s="13">
        <f t="shared" si="3"/>
        <v>59942.12000000001</v>
      </c>
    </row>
    <row r="41" spans="1:14" x14ac:dyDescent="0.25">
      <c r="A41" s="18" t="s">
        <v>48</v>
      </c>
      <c r="B41" s="19">
        <v>39943.58</v>
      </c>
      <c r="C41" s="19">
        <v>8886.56</v>
      </c>
      <c r="D41" s="19">
        <v>579.63</v>
      </c>
      <c r="E41" s="19">
        <v>633.79999999999995</v>
      </c>
      <c r="F41" s="19">
        <v>5669.98</v>
      </c>
      <c r="G41" s="19">
        <v>1191.29</v>
      </c>
      <c r="H41" s="19"/>
      <c r="I41" s="19"/>
      <c r="J41" s="20"/>
      <c r="K41" s="19"/>
      <c r="L41" s="19"/>
      <c r="M41" s="19"/>
      <c r="N41" s="13">
        <f t="shared" ref="N41:N51" si="4">SUM(B41:J41)</f>
        <v>56904.840000000004</v>
      </c>
    </row>
    <row r="42" spans="1:14" x14ac:dyDescent="0.25">
      <c r="A42" s="18" t="s">
        <v>49</v>
      </c>
      <c r="B42" s="19">
        <v>36040.76</v>
      </c>
      <c r="C42" s="19">
        <v>9659.51</v>
      </c>
      <c r="D42" s="19">
        <v>680.74</v>
      </c>
      <c r="E42" s="19">
        <v>557.35</v>
      </c>
      <c r="F42" s="19">
        <v>5056.34</v>
      </c>
      <c r="G42" s="19">
        <v>1077.8499999999999</v>
      </c>
      <c r="H42" s="19"/>
      <c r="I42" s="19"/>
      <c r="J42" s="20"/>
      <c r="K42" s="19"/>
      <c r="L42" s="19"/>
      <c r="M42" s="19"/>
      <c r="N42" s="13">
        <f t="shared" si="4"/>
        <v>53072.549999999996</v>
      </c>
    </row>
    <row r="43" spans="1:14" x14ac:dyDescent="0.25">
      <c r="A43" s="18" t="s">
        <v>50</v>
      </c>
      <c r="B43" s="13">
        <v>38462.74</v>
      </c>
      <c r="C43" s="13">
        <v>8558.1200000000008</v>
      </c>
      <c r="D43" s="13">
        <v>427</v>
      </c>
      <c r="E43" s="13">
        <v>499.2</v>
      </c>
      <c r="F43" s="13">
        <v>1855.13</v>
      </c>
      <c r="G43" s="13">
        <v>29.166666666666668</v>
      </c>
      <c r="H43" s="13"/>
      <c r="I43" s="20"/>
      <c r="J43" s="20"/>
      <c r="K43" s="20"/>
      <c r="L43" s="20"/>
      <c r="M43" s="20"/>
      <c r="N43" s="13">
        <f t="shared" si="4"/>
        <v>49831.356666666659</v>
      </c>
    </row>
    <row r="44" spans="1:14" x14ac:dyDescent="0.25">
      <c r="A44" s="18" t="s">
        <v>51</v>
      </c>
      <c r="B44" s="13">
        <v>38836.93</v>
      </c>
      <c r="C44" s="13">
        <v>7831.74</v>
      </c>
      <c r="D44" s="13">
        <v>521.70000000000005</v>
      </c>
      <c r="E44" s="13">
        <v>359.03</v>
      </c>
      <c r="F44" s="13"/>
      <c r="G44" s="13"/>
      <c r="H44" s="13"/>
      <c r="I44" s="20"/>
      <c r="J44" s="20"/>
      <c r="K44" s="20"/>
      <c r="L44" s="20"/>
      <c r="M44" s="20"/>
      <c r="N44" s="13">
        <f t="shared" si="4"/>
        <v>47549.399999999994</v>
      </c>
    </row>
    <row r="45" spans="1:14" x14ac:dyDescent="0.25">
      <c r="A45" s="21" t="s">
        <v>52</v>
      </c>
      <c r="B45" s="13">
        <v>36312.17</v>
      </c>
      <c r="C45" s="13">
        <v>7728.73</v>
      </c>
      <c r="D45" s="13">
        <v>738.5</v>
      </c>
      <c r="E45" s="13">
        <v>400.05</v>
      </c>
      <c r="F45" s="13"/>
      <c r="G45" s="13"/>
      <c r="H45" s="13"/>
      <c r="I45" s="20"/>
      <c r="J45" s="20"/>
      <c r="K45" s="20"/>
      <c r="L45" s="20"/>
      <c r="M45" s="20"/>
      <c r="N45" s="13">
        <f t="shared" si="4"/>
        <v>45179.45</v>
      </c>
    </row>
    <row r="46" spans="1:14" x14ac:dyDescent="0.25">
      <c r="A46" s="21" t="s">
        <v>53</v>
      </c>
      <c r="B46" s="22">
        <v>30185.39</v>
      </c>
      <c r="C46" s="22">
        <v>6639.39</v>
      </c>
      <c r="D46" s="22">
        <v>770.95</v>
      </c>
      <c r="E46" s="22">
        <v>362.1</v>
      </c>
      <c r="F46" s="13"/>
      <c r="G46" s="13"/>
      <c r="H46" s="13"/>
      <c r="I46" s="20"/>
      <c r="J46" s="20"/>
      <c r="K46" s="20"/>
      <c r="L46" s="20"/>
      <c r="M46" s="20"/>
      <c r="N46" s="13">
        <f t="shared" si="4"/>
        <v>37957.829999999994</v>
      </c>
    </row>
    <row r="47" spans="1:14" x14ac:dyDescent="0.25">
      <c r="A47" s="23" t="s">
        <v>54</v>
      </c>
      <c r="B47" s="13">
        <v>27800.04</v>
      </c>
      <c r="C47" s="13">
        <v>7499.74</v>
      </c>
      <c r="D47" s="13">
        <v>595</v>
      </c>
      <c r="E47" s="13">
        <v>209.6</v>
      </c>
      <c r="F47" s="13"/>
      <c r="G47" s="13"/>
      <c r="H47" s="13"/>
      <c r="I47" s="13"/>
      <c r="J47" s="20"/>
      <c r="K47" s="20"/>
      <c r="L47" s="20"/>
      <c r="M47" s="20"/>
      <c r="N47" s="13">
        <f t="shared" si="4"/>
        <v>36104.379999999997</v>
      </c>
    </row>
    <row r="48" spans="1:14" x14ac:dyDescent="0.25">
      <c r="A48" s="21" t="s">
        <v>55</v>
      </c>
      <c r="B48" s="13">
        <v>24821.1</v>
      </c>
      <c r="C48" s="13">
        <v>7781.01</v>
      </c>
      <c r="D48" s="13">
        <v>596</v>
      </c>
      <c r="E48" s="13">
        <v>160</v>
      </c>
      <c r="F48" s="24"/>
      <c r="G48" s="24"/>
      <c r="H48" s="24"/>
      <c r="I48" s="24"/>
      <c r="J48" s="24"/>
      <c r="K48" s="24"/>
      <c r="L48" s="24"/>
      <c r="M48" s="24"/>
      <c r="N48" s="13">
        <f t="shared" si="4"/>
        <v>33358.11</v>
      </c>
    </row>
    <row r="49" spans="1:14" x14ac:dyDescent="0.25">
      <c r="A49" s="18" t="s">
        <v>56</v>
      </c>
      <c r="B49" s="25">
        <v>24830.12</v>
      </c>
      <c r="C49" s="25">
        <v>5932.08</v>
      </c>
      <c r="D49" s="25">
        <v>378.4</v>
      </c>
      <c r="E49" s="25">
        <v>149</v>
      </c>
      <c r="F49" s="13"/>
      <c r="G49" s="13"/>
      <c r="H49" s="13"/>
      <c r="I49" s="13"/>
      <c r="J49" s="20"/>
      <c r="K49" s="20"/>
      <c r="L49" s="20"/>
      <c r="M49" s="20"/>
      <c r="N49" s="13">
        <f t="shared" si="4"/>
        <v>31289.599999999999</v>
      </c>
    </row>
    <row r="50" spans="1:14" x14ac:dyDescent="0.25">
      <c r="A50" s="18" t="s">
        <v>57</v>
      </c>
      <c r="B50" s="25">
        <v>25242.26</v>
      </c>
      <c r="C50" s="25">
        <v>5313.73</v>
      </c>
      <c r="D50" s="25">
        <v>526.99</v>
      </c>
      <c r="E50" s="25">
        <v>96.75</v>
      </c>
      <c r="F50" s="13"/>
      <c r="G50" s="13"/>
      <c r="H50" s="13"/>
      <c r="I50" s="13"/>
      <c r="J50" s="20"/>
      <c r="K50" s="20"/>
      <c r="L50" s="20"/>
      <c r="M50" s="20"/>
      <c r="N50" s="13">
        <f t="shared" si="4"/>
        <v>31179.73</v>
      </c>
    </row>
    <row r="51" spans="1:14" x14ac:dyDescent="0.25">
      <c r="A51" s="18" t="s">
        <v>58</v>
      </c>
      <c r="B51" s="25">
        <v>24365.03</v>
      </c>
      <c r="C51" s="25">
        <v>5202.84</v>
      </c>
      <c r="D51" s="25">
        <v>660.59</v>
      </c>
      <c r="E51" s="25">
        <v>93</v>
      </c>
      <c r="F51" s="13"/>
      <c r="G51" s="13"/>
      <c r="H51" s="13"/>
      <c r="I51" s="13"/>
      <c r="J51" s="22"/>
      <c r="K51" s="20"/>
      <c r="L51" s="20"/>
      <c r="M51" s="20"/>
      <c r="N51" s="13">
        <f t="shared" si="4"/>
        <v>30321.46</v>
      </c>
    </row>
  </sheetData>
  <pageMargins left="0.7" right="0.7" top="0.75" bottom="0.75" header="0.3" footer="0.3"/>
  <pageSetup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Fiscal stats</vt:lpstr>
      <vt:lpstr>'Fiscal stats'!Print_Area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2023-11-07T22:38:38Z</dcterms:created>
  <dcterms:modified xsi:type="dcterms:W3CDTF">2023-11-07T22:39:12Z</dcterms:modified>
</cp:coreProperties>
</file>