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Nov Bd Mtg\"/>
    </mc:Choice>
  </mc:AlternateContent>
  <bookViews>
    <workbookView xWindow="0" yWindow="0" windowWidth="28800" windowHeight="12300"/>
  </bookViews>
  <sheets>
    <sheet name="Oct 23" sheetId="1" r:id="rId1"/>
  </sheets>
  <externalReferences>
    <externalReference r:id="rId2"/>
  </externalReferences>
  <definedNames>
    <definedName name="_xlnm.Print_Area" localSheetId="0">'Oct 23'!$A$1:$G$236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7" i="1" l="1"/>
  <c r="E237" i="1"/>
  <c r="D237" i="1"/>
  <c r="F236" i="1"/>
  <c r="E236" i="1"/>
  <c r="D236" i="1"/>
  <c r="G236" i="1" s="1"/>
  <c r="F232" i="1"/>
  <c r="E232" i="1"/>
  <c r="D232" i="1"/>
  <c r="G232" i="1" s="1"/>
  <c r="F231" i="1"/>
  <c r="E231" i="1"/>
  <c r="D231" i="1"/>
  <c r="G231" i="1" s="1"/>
  <c r="F230" i="1"/>
  <c r="E230" i="1"/>
  <c r="D230" i="1"/>
  <c r="G230" i="1" s="1"/>
  <c r="F229" i="1"/>
  <c r="E229" i="1"/>
  <c r="D229" i="1"/>
  <c r="G229" i="1" s="1"/>
  <c r="F228" i="1"/>
  <c r="E228" i="1"/>
  <c r="D228" i="1"/>
  <c r="G228" i="1" s="1"/>
  <c r="F227" i="1"/>
  <c r="E227" i="1"/>
  <c r="D227" i="1"/>
  <c r="D233" i="1" s="1"/>
  <c r="F226" i="1"/>
  <c r="E226" i="1"/>
  <c r="D226" i="1"/>
  <c r="F225" i="1"/>
  <c r="E225" i="1"/>
  <c r="D225" i="1"/>
  <c r="F224" i="1"/>
  <c r="G224" i="1" s="1"/>
  <c r="E224" i="1"/>
  <c r="D224" i="1"/>
  <c r="F223" i="1"/>
  <c r="G223" i="1" s="1"/>
  <c r="E223" i="1"/>
  <c r="E233" i="1" s="1"/>
  <c r="D223" i="1"/>
  <c r="F222" i="1"/>
  <c r="F233" i="1" s="1"/>
  <c r="E222" i="1"/>
  <c r="D222" i="1"/>
  <c r="F219" i="1"/>
  <c r="G219" i="1" s="1"/>
  <c r="E219" i="1"/>
  <c r="D219" i="1"/>
  <c r="F217" i="1"/>
  <c r="E217" i="1"/>
  <c r="D217" i="1"/>
  <c r="F216" i="1"/>
  <c r="E216" i="1"/>
  <c r="D216" i="1"/>
  <c r="G216" i="1" s="1"/>
  <c r="F215" i="1"/>
  <c r="E215" i="1"/>
  <c r="D215" i="1"/>
  <c r="G215" i="1" s="1"/>
  <c r="F214" i="1"/>
  <c r="E214" i="1"/>
  <c r="D214" i="1"/>
  <c r="G214" i="1" s="1"/>
  <c r="F213" i="1"/>
  <c r="E213" i="1"/>
  <c r="D213" i="1"/>
  <c r="G213" i="1" s="1"/>
  <c r="F212" i="1"/>
  <c r="E212" i="1"/>
  <c r="E218" i="1" s="1"/>
  <c r="D212" i="1"/>
  <c r="F211" i="1"/>
  <c r="E211" i="1"/>
  <c r="D211" i="1"/>
  <c r="F210" i="1"/>
  <c r="F218" i="1" s="1"/>
  <c r="E210" i="1"/>
  <c r="D210" i="1"/>
  <c r="D218" i="1" s="1"/>
  <c r="G218" i="1" s="1"/>
  <c r="G207" i="1"/>
  <c r="F207" i="1"/>
  <c r="E207" i="1"/>
  <c r="D207" i="1"/>
  <c r="F206" i="1"/>
  <c r="G206" i="1" s="1"/>
  <c r="E206" i="1"/>
  <c r="D206" i="1"/>
  <c r="G205" i="1"/>
  <c r="F205" i="1"/>
  <c r="E205" i="1"/>
  <c r="D205" i="1"/>
  <c r="F204" i="1"/>
  <c r="G204" i="1" s="1"/>
  <c r="E204" i="1"/>
  <c r="D204" i="1"/>
  <c r="F203" i="1"/>
  <c r="E203" i="1"/>
  <c r="D203" i="1"/>
  <c r="F202" i="1"/>
  <c r="E202" i="1"/>
  <c r="D202" i="1"/>
  <c r="G202" i="1" s="1"/>
  <c r="F201" i="1"/>
  <c r="G201" i="1" s="1"/>
  <c r="E201" i="1"/>
  <c r="D201" i="1"/>
  <c r="F200" i="1"/>
  <c r="E200" i="1"/>
  <c r="D200" i="1"/>
  <c r="G200" i="1" s="1"/>
  <c r="F199" i="1"/>
  <c r="G199" i="1" s="1"/>
  <c r="E199" i="1"/>
  <c r="D199" i="1"/>
  <c r="F196" i="1"/>
  <c r="E196" i="1"/>
  <c r="D196" i="1"/>
  <c r="G196" i="1" s="1"/>
  <c r="F195" i="1"/>
  <c r="G195" i="1" s="1"/>
  <c r="E195" i="1"/>
  <c r="D195" i="1"/>
  <c r="E192" i="1"/>
  <c r="F191" i="1"/>
  <c r="G191" i="1" s="1"/>
  <c r="E191" i="1"/>
  <c r="D191" i="1"/>
  <c r="F190" i="1"/>
  <c r="E190" i="1"/>
  <c r="D190" i="1"/>
  <c r="D192" i="1" s="1"/>
  <c r="G189" i="1"/>
  <c r="F189" i="1"/>
  <c r="E189" i="1"/>
  <c r="D189" i="1"/>
  <c r="F185" i="1"/>
  <c r="E185" i="1"/>
  <c r="D185" i="1"/>
  <c r="C185" i="1"/>
  <c r="G185" i="1" s="1"/>
  <c r="B185" i="1"/>
  <c r="F184" i="1"/>
  <c r="E184" i="1"/>
  <c r="D184" i="1"/>
  <c r="C184" i="1"/>
  <c r="G184" i="1" s="1"/>
  <c r="B184" i="1"/>
  <c r="G183" i="1"/>
  <c r="F183" i="1"/>
  <c r="E183" i="1"/>
  <c r="D183" i="1"/>
  <c r="C183" i="1"/>
  <c r="B183" i="1"/>
  <c r="F182" i="1"/>
  <c r="E182" i="1"/>
  <c r="D182" i="1"/>
  <c r="C182" i="1"/>
  <c r="B182" i="1"/>
  <c r="F177" i="1"/>
  <c r="D177" i="1"/>
  <c r="C177" i="1"/>
  <c r="G176" i="1"/>
  <c r="F176" i="1"/>
  <c r="D176" i="1"/>
  <c r="C176" i="1"/>
  <c r="F175" i="1"/>
  <c r="G175" i="1" s="1"/>
  <c r="D175" i="1"/>
  <c r="C175" i="1"/>
  <c r="F174" i="1"/>
  <c r="D174" i="1"/>
  <c r="C174" i="1"/>
  <c r="F173" i="1"/>
  <c r="D173" i="1"/>
  <c r="C173" i="1"/>
  <c r="G172" i="1"/>
  <c r="F172" i="1"/>
  <c r="D172" i="1"/>
  <c r="C172" i="1"/>
  <c r="F171" i="1"/>
  <c r="D171" i="1"/>
  <c r="C171" i="1"/>
  <c r="G170" i="1"/>
  <c r="F170" i="1"/>
  <c r="F178" i="1" s="1"/>
  <c r="D170" i="1"/>
  <c r="D178" i="1" s="1"/>
  <c r="C170" i="1"/>
  <c r="C178" i="1" s="1"/>
  <c r="F166" i="1"/>
  <c r="D166" i="1"/>
  <c r="C166" i="1"/>
  <c r="G166" i="1" s="1"/>
  <c r="G165" i="1"/>
  <c r="F165" i="1"/>
  <c r="D165" i="1"/>
  <c r="C165" i="1"/>
  <c r="F162" i="1"/>
  <c r="E162" i="1"/>
  <c r="D162" i="1"/>
  <c r="C162" i="1"/>
  <c r="G162" i="1" s="1"/>
  <c r="B162" i="1"/>
  <c r="F161" i="1"/>
  <c r="E161" i="1"/>
  <c r="D161" i="1"/>
  <c r="C161" i="1"/>
  <c r="B161" i="1"/>
  <c r="F160" i="1"/>
  <c r="E160" i="1"/>
  <c r="D160" i="1"/>
  <c r="C160" i="1"/>
  <c r="B160" i="1"/>
  <c r="F159" i="1"/>
  <c r="E159" i="1"/>
  <c r="D159" i="1"/>
  <c r="C159" i="1"/>
  <c r="G159" i="1" s="1"/>
  <c r="B159" i="1"/>
  <c r="F158" i="1"/>
  <c r="E158" i="1"/>
  <c r="D158" i="1"/>
  <c r="C158" i="1"/>
  <c r="G158" i="1" s="1"/>
  <c r="B158" i="1"/>
  <c r="G157" i="1"/>
  <c r="F157" i="1"/>
  <c r="E157" i="1"/>
  <c r="D157" i="1"/>
  <c r="C157" i="1"/>
  <c r="B157" i="1"/>
  <c r="F154" i="1"/>
  <c r="E154" i="1"/>
  <c r="D154" i="1"/>
  <c r="C154" i="1"/>
  <c r="G154" i="1" s="1"/>
  <c r="B154" i="1"/>
  <c r="F153" i="1"/>
  <c r="E153" i="1"/>
  <c r="D153" i="1"/>
  <c r="C153" i="1"/>
  <c r="G153" i="1" s="1"/>
  <c r="B153" i="1"/>
  <c r="F152" i="1"/>
  <c r="D152" i="1"/>
  <c r="C152" i="1"/>
  <c r="G152" i="1" s="1"/>
  <c r="F151" i="1"/>
  <c r="E151" i="1"/>
  <c r="D151" i="1"/>
  <c r="C151" i="1"/>
  <c r="B151" i="1"/>
  <c r="F150" i="1"/>
  <c r="E150" i="1"/>
  <c r="D150" i="1"/>
  <c r="C150" i="1"/>
  <c r="G150" i="1" s="1"/>
  <c r="B150" i="1"/>
  <c r="G149" i="1"/>
  <c r="F149" i="1"/>
  <c r="E149" i="1"/>
  <c r="D149" i="1"/>
  <c r="C149" i="1"/>
  <c r="B149" i="1"/>
  <c r="F148" i="1"/>
  <c r="E148" i="1"/>
  <c r="D148" i="1"/>
  <c r="C148" i="1"/>
  <c r="G148" i="1" s="1"/>
  <c r="B148" i="1"/>
  <c r="E143" i="1"/>
  <c r="D143" i="1"/>
  <c r="G143" i="1" s="1"/>
  <c r="F142" i="1"/>
  <c r="E142" i="1"/>
  <c r="D142" i="1"/>
  <c r="F141" i="1"/>
  <c r="E141" i="1"/>
  <c r="D141" i="1"/>
  <c r="G141" i="1" s="1"/>
  <c r="G140" i="1"/>
  <c r="F140" i="1"/>
  <c r="E140" i="1"/>
  <c r="D140" i="1"/>
  <c r="F139" i="1"/>
  <c r="E139" i="1"/>
  <c r="D139" i="1"/>
  <c r="G139" i="1" s="1"/>
  <c r="G138" i="1"/>
  <c r="F138" i="1"/>
  <c r="E138" i="1"/>
  <c r="D138" i="1"/>
  <c r="F137" i="1"/>
  <c r="E137" i="1"/>
  <c r="D137" i="1"/>
  <c r="G137" i="1" s="1"/>
  <c r="G136" i="1"/>
  <c r="F136" i="1"/>
  <c r="E136" i="1"/>
  <c r="D136" i="1"/>
  <c r="F135" i="1"/>
  <c r="F143" i="1" s="1"/>
  <c r="E135" i="1"/>
  <c r="D135" i="1"/>
  <c r="G135" i="1" s="1"/>
  <c r="F132" i="1"/>
  <c r="E132" i="1"/>
  <c r="D132" i="1"/>
  <c r="G131" i="1"/>
  <c r="F131" i="1"/>
  <c r="E131" i="1"/>
  <c r="D131" i="1"/>
  <c r="F130" i="1"/>
  <c r="G130" i="1" s="1"/>
  <c r="E130" i="1"/>
  <c r="D130" i="1"/>
  <c r="G127" i="1"/>
  <c r="F127" i="1"/>
  <c r="E127" i="1"/>
  <c r="D127" i="1"/>
  <c r="F126" i="1"/>
  <c r="G126" i="1" s="1"/>
  <c r="E126" i="1"/>
  <c r="D126" i="1"/>
  <c r="G125" i="1"/>
  <c r="F125" i="1"/>
  <c r="E125" i="1"/>
  <c r="D125" i="1"/>
  <c r="F122" i="1"/>
  <c r="F121" i="1"/>
  <c r="E121" i="1"/>
  <c r="D121" i="1"/>
  <c r="F120" i="1"/>
  <c r="E120" i="1"/>
  <c r="D120" i="1"/>
  <c r="G119" i="1"/>
  <c r="F119" i="1"/>
  <c r="E119" i="1"/>
  <c r="D119" i="1"/>
  <c r="F118" i="1"/>
  <c r="E118" i="1"/>
  <c r="D118" i="1"/>
  <c r="G118" i="1" s="1"/>
  <c r="G117" i="1"/>
  <c r="F117" i="1"/>
  <c r="E117" i="1"/>
  <c r="D117" i="1"/>
  <c r="F116" i="1"/>
  <c r="E116" i="1"/>
  <c r="D116" i="1"/>
  <c r="G116" i="1" s="1"/>
  <c r="G115" i="1"/>
  <c r="F115" i="1"/>
  <c r="E115" i="1"/>
  <c r="D115" i="1"/>
  <c r="F114" i="1"/>
  <c r="E114" i="1"/>
  <c r="D114" i="1"/>
  <c r="G114" i="1" s="1"/>
  <c r="G113" i="1"/>
  <c r="F113" i="1"/>
  <c r="E113" i="1"/>
  <c r="D113" i="1"/>
  <c r="F112" i="1"/>
  <c r="E112" i="1"/>
  <c r="D112" i="1"/>
  <c r="G112" i="1" s="1"/>
  <c r="G111" i="1"/>
  <c r="F111" i="1"/>
  <c r="E111" i="1"/>
  <c r="D111" i="1"/>
  <c r="F110" i="1"/>
  <c r="E110" i="1"/>
  <c r="D110" i="1"/>
  <c r="G110" i="1" s="1"/>
  <c r="G109" i="1"/>
  <c r="F109" i="1"/>
  <c r="E109" i="1"/>
  <c r="D109" i="1"/>
  <c r="F108" i="1"/>
  <c r="E108" i="1"/>
  <c r="D108" i="1"/>
  <c r="G108" i="1" s="1"/>
  <c r="F107" i="1"/>
  <c r="E107" i="1"/>
  <c r="D107" i="1"/>
  <c r="F106" i="1"/>
  <c r="E106" i="1"/>
  <c r="E122" i="1" s="1"/>
  <c r="D106" i="1"/>
  <c r="D122" i="1" s="1"/>
  <c r="G122" i="1" s="1"/>
  <c r="G102" i="1"/>
  <c r="F102" i="1"/>
  <c r="E102" i="1"/>
  <c r="D102" i="1"/>
  <c r="F101" i="1"/>
  <c r="E101" i="1"/>
  <c r="D101" i="1"/>
  <c r="G101" i="1" s="1"/>
  <c r="G100" i="1"/>
  <c r="F100" i="1"/>
  <c r="E100" i="1"/>
  <c r="D100" i="1"/>
  <c r="F99" i="1"/>
  <c r="E99" i="1"/>
  <c r="D99" i="1"/>
  <c r="G99" i="1" s="1"/>
  <c r="G98" i="1"/>
  <c r="F98" i="1"/>
  <c r="E98" i="1"/>
  <c r="D98" i="1"/>
  <c r="F97" i="1"/>
  <c r="E97" i="1"/>
  <c r="D97" i="1"/>
  <c r="G97" i="1" s="1"/>
  <c r="F93" i="1"/>
  <c r="E93" i="1"/>
  <c r="D93" i="1"/>
  <c r="F92" i="1"/>
  <c r="G92" i="1" s="1"/>
  <c r="E92" i="1"/>
  <c r="D92" i="1"/>
  <c r="G91" i="1"/>
  <c r="F91" i="1"/>
  <c r="E91" i="1"/>
  <c r="D91" i="1"/>
  <c r="F90" i="1"/>
  <c r="E90" i="1"/>
  <c r="D90" i="1"/>
  <c r="F89" i="1"/>
  <c r="G89" i="1" s="1"/>
  <c r="E89" i="1"/>
  <c r="D89" i="1"/>
  <c r="F88" i="1"/>
  <c r="E88" i="1"/>
  <c r="D88" i="1"/>
  <c r="G88" i="1" s="1"/>
  <c r="F87" i="1"/>
  <c r="G87" i="1" s="1"/>
  <c r="E87" i="1"/>
  <c r="D87" i="1"/>
  <c r="F86" i="1"/>
  <c r="E86" i="1"/>
  <c r="D86" i="1"/>
  <c r="G86" i="1" s="1"/>
  <c r="F85" i="1"/>
  <c r="E85" i="1"/>
  <c r="D85" i="1"/>
  <c r="F84" i="1"/>
  <c r="E84" i="1"/>
  <c r="D84" i="1"/>
  <c r="G84" i="1" s="1"/>
  <c r="F83" i="1"/>
  <c r="E83" i="1"/>
  <c r="D83" i="1"/>
  <c r="F82" i="1"/>
  <c r="E82" i="1"/>
  <c r="D82" i="1"/>
  <c r="G82" i="1" s="1"/>
  <c r="G81" i="1"/>
  <c r="F81" i="1"/>
  <c r="F94" i="1" s="1"/>
  <c r="E81" i="1"/>
  <c r="E94" i="1" s="1"/>
  <c r="D81" i="1"/>
  <c r="D94" i="1" s="1"/>
  <c r="G94" i="1" s="1"/>
  <c r="G77" i="1"/>
  <c r="F77" i="1"/>
  <c r="E77" i="1"/>
  <c r="D77" i="1"/>
  <c r="F76" i="1"/>
  <c r="E76" i="1"/>
  <c r="D76" i="1"/>
  <c r="G76" i="1" s="1"/>
  <c r="G75" i="1"/>
  <c r="F75" i="1"/>
  <c r="E75" i="1"/>
  <c r="D75" i="1"/>
  <c r="F74" i="1"/>
  <c r="F78" i="1" s="1"/>
  <c r="E74" i="1"/>
  <c r="E78" i="1" s="1"/>
  <c r="D74" i="1"/>
  <c r="G74" i="1" s="1"/>
  <c r="D73" i="1"/>
  <c r="F72" i="1"/>
  <c r="E72" i="1"/>
  <c r="D72" i="1"/>
  <c r="F71" i="1"/>
  <c r="E71" i="1"/>
  <c r="D71" i="1"/>
  <c r="F70" i="1"/>
  <c r="E70" i="1"/>
  <c r="D70" i="1"/>
  <c r="G70" i="1" s="1"/>
  <c r="F69" i="1"/>
  <c r="F73" i="1" s="1"/>
  <c r="G73" i="1" s="1"/>
  <c r="E69" i="1"/>
  <c r="E73" i="1" s="1"/>
  <c r="D69" i="1"/>
  <c r="G69" i="1" s="1"/>
  <c r="F66" i="1"/>
  <c r="G66" i="1" s="1"/>
  <c r="E66" i="1"/>
  <c r="D66" i="1"/>
  <c r="F64" i="1"/>
  <c r="E64" i="1"/>
  <c r="F63" i="1"/>
  <c r="E63" i="1"/>
  <c r="D63" i="1"/>
  <c r="F62" i="1"/>
  <c r="E62" i="1"/>
  <c r="D62" i="1"/>
  <c r="G62" i="1" s="1"/>
  <c r="G61" i="1"/>
  <c r="F61" i="1"/>
  <c r="E61" i="1"/>
  <c r="D61" i="1"/>
  <c r="F60" i="1"/>
  <c r="E60" i="1"/>
  <c r="D60" i="1"/>
  <c r="G60" i="1" s="1"/>
  <c r="G59" i="1"/>
  <c r="F59" i="1"/>
  <c r="E59" i="1"/>
  <c r="D59" i="1"/>
  <c r="F58" i="1"/>
  <c r="E58" i="1"/>
  <c r="D58" i="1"/>
  <c r="G58" i="1" s="1"/>
  <c r="G57" i="1"/>
  <c r="F57" i="1"/>
  <c r="E57" i="1"/>
  <c r="D57" i="1"/>
  <c r="F56" i="1"/>
  <c r="E56" i="1"/>
  <c r="D56" i="1"/>
  <c r="G56" i="1" s="1"/>
  <c r="E53" i="1"/>
  <c r="F52" i="1"/>
  <c r="E52" i="1"/>
  <c r="D52" i="1"/>
  <c r="G51" i="1"/>
  <c r="F51" i="1"/>
  <c r="E51" i="1"/>
  <c r="D51" i="1"/>
  <c r="F50" i="1"/>
  <c r="E50" i="1"/>
  <c r="D50" i="1"/>
  <c r="G50" i="1" s="1"/>
  <c r="G49" i="1"/>
  <c r="F49" i="1"/>
  <c r="E49" i="1"/>
  <c r="D49" i="1"/>
  <c r="F48" i="1"/>
  <c r="E48" i="1"/>
  <c r="D48" i="1"/>
  <c r="G48" i="1" s="1"/>
  <c r="G47" i="1"/>
  <c r="F47" i="1"/>
  <c r="E47" i="1"/>
  <c r="D47" i="1"/>
  <c r="F46" i="1"/>
  <c r="E46" i="1"/>
  <c r="D46" i="1"/>
  <c r="G46" i="1" s="1"/>
  <c r="G45" i="1"/>
  <c r="F45" i="1"/>
  <c r="F53" i="1" s="1"/>
  <c r="E45" i="1"/>
  <c r="D45" i="1"/>
  <c r="D53" i="1" s="1"/>
  <c r="G53" i="1" s="1"/>
  <c r="F39" i="1"/>
  <c r="E39" i="1"/>
  <c r="D39" i="1"/>
  <c r="G39" i="1" s="1"/>
  <c r="G38" i="1"/>
  <c r="F38" i="1"/>
  <c r="E38" i="1"/>
  <c r="D38" i="1"/>
  <c r="F37" i="1"/>
  <c r="E37" i="1"/>
  <c r="D37" i="1"/>
  <c r="G37" i="1" s="1"/>
  <c r="G36" i="1"/>
  <c r="F36" i="1"/>
  <c r="E36" i="1"/>
  <c r="D36" i="1"/>
  <c r="F35" i="1"/>
  <c r="E35" i="1"/>
  <c r="D35" i="1"/>
  <c r="G35" i="1" s="1"/>
  <c r="G34" i="1"/>
  <c r="F34" i="1"/>
  <c r="E34" i="1"/>
  <c r="D34" i="1"/>
  <c r="F33" i="1"/>
  <c r="E33" i="1"/>
  <c r="D33" i="1"/>
  <c r="G33" i="1" s="1"/>
  <c r="G32" i="1"/>
  <c r="F32" i="1"/>
  <c r="E32" i="1"/>
  <c r="D32" i="1"/>
  <c r="F31" i="1"/>
  <c r="E31" i="1"/>
  <c r="D31" i="1"/>
  <c r="G31" i="1" s="1"/>
  <c r="G30" i="1"/>
  <c r="F30" i="1"/>
  <c r="E30" i="1"/>
  <c r="D30" i="1"/>
  <c r="F29" i="1"/>
  <c r="E29" i="1"/>
  <c r="D29" i="1"/>
  <c r="G29" i="1" s="1"/>
  <c r="G28" i="1"/>
  <c r="F28" i="1"/>
  <c r="E28" i="1"/>
  <c r="D28" i="1"/>
  <c r="F27" i="1"/>
  <c r="E27" i="1"/>
  <c r="D27" i="1"/>
  <c r="G27" i="1" s="1"/>
  <c r="G26" i="1"/>
  <c r="F26" i="1"/>
  <c r="E26" i="1"/>
  <c r="D26" i="1"/>
  <c r="F25" i="1"/>
  <c r="E25" i="1"/>
  <c r="D25" i="1"/>
  <c r="G25" i="1" s="1"/>
  <c r="G24" i="1"/>
  <c r="F24" i="1"/>
  <c r="F40" i="1" s="1"/>
  <c r="E24" i="1"/>
  <c r="E40" i="1" s="1"/>
  <c r="D24" i="1"/>
  <c r="D40" i="1" s="1"/>
  <c r="F21" i="1"/>
  <c r="E21" i="1"/>
  <c r="D21" i="1"/>
  <c r="G21" i="1" s="1"/>
  <c r="D20" i="1"/>
  <c r="F19" i="1"/>
  <c r="E19" i="1"/>
  <c r="D19" i="1"/>
  <c r="F18" i="1"/>
  <c r="E18" i="1"/>
  <c r="D18" i="1"/>
  <c r="G18" i="1" s="1"/>
  <c r="G17" i="1"/>
  <c r="F17" i="1"/>
  <c r="E17" i="1"/>
  <c r="D17" i="1"/>
  <c r="F16" i="1"/>
  <c r="E16" i="1"/>
  <c r="D16" i="1"/>
  <c r="G16" i="1" s="1"/>
  <c r="G15" i="1"/>
  <c r="F15" i="1"/>
  <c r="E15" i="1"/>
  <c r="D15" i="1"/>
  <c r="F14" i="1"/>
  <c r="E14" i="1"/>
  <c r="D14" i="1"/>
  <c r="G14" i="1" s="1"/>
  <c r="F13" i="1"/>
  <c r="E13" i="1"/>
  <c r="D13" i="1"/>
  <c r="F12" i="1"/>
  <c r="E12" i="1"/>
  <c r="D12" i="1"/>
  <c r="G12" i="1" s="1"/>
  <c r="F11" i="1"/>
  <c r="G11" i="1" s="1"/>
  <c r="E11" i="1"/>
  <c r="D11" i="1"/>
  <c r="F10" i="1"/>
  <c r="E10" i="1"/>
  <c r="D10" i="1"/>
  <c r="G10" i="1" s="1"/>
  <c r="F9" i="1"/>
  <c r="G9" i="1" s="1"/>
  <c r="E9" i="1"/>
  <c r="D9" i="1"/>
  <c r="F8" i="1"/>
  <c r="E8" i="1"/>
  <c r="D8" i="1"/>
  <c r="G8" i="1" s="1"/>
  <c r="F7" i="1"/>
  <c r="G7" i="1" s="1"/>
  <c r="E7" i="1"/>
  <c r="D7" i="1"/>
  <c r="F6" i="1"/>
  <c r="F20" i="1" s="1"/>
  <c r="G20" i="1" s="1"/>
  <c r="E6" i="1"/>
  <c r="E20" i="1" s="1"/>
  <c r="D6" i="1"/>
  <c r="G6" i="1" s="1"/>
  <c r="G178" i="1" l="1"/>
  <c r="G233" i="1"/>
  <c r="E41" i="1"/>
  <c r="F41" i="1"/>
  <c r="D41" i="1"/>
  <c r="G41" i="1" s="1"/>
  <c r="G40" i="1"/>
  <c r="D64" i="1"/>
  <c r="G64" i="1" s="1"/>
  <c r="D78" i="1"/>
  <c r="G78" i="1" s="1"/>
  <c r="F192" i="1"/>
  <c r="G192" i="1" s="1"/>
  <c r="G210" i="1"/>
  <c r="G106" i="1"/>
  <c r="G222" i="1"/>
</calcChain>
</file>

<file path=xl/sharedStrings.xml><?xml version="1.0" encoding="utf-8"?>
<sst xmlns="http://schemas.openxmlformats.org/spreadsheetml/2006/main" count="274" uniqueCount="169">
  <si>
    <t xml:space="preserve">                     MISSOULA PUBLIC LIBRARY FY 2024</t>
  </si>
  <si>
    <t>STATISTICS REPORT FOR THE MONTH OF</t>
  </si>
  <si>
    <t>OCTOBER</t>
  </si>
  <si>
    <t>2023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</si>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</sst>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 23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J3">
            <v>151415</v>
          </cell>
        </row>
        <row r="4">
          <cell r="J4">
            <v>3596</v>
          </cell>
        </row>
        <row r="5">
          <cell r="J5">
            <v>879</v>
          </cell>
        </row>
        <row r="6">
          <cell r="J6">
            <v>402</v>
          </cell>
        </row>
        <row r="7">
          <cell r="J7">
            <v>1337</v>
          </cell>
        </row>
        <row r="8">
          <cell r="J8">
            <v>2276</v>
          </cell>
        </row>
        <row r="9">
          <cell r="J9">
            <v>1393</v>
          </cell>
        </row>
        <row r="10">
          <cell r="J10">
            <v>0</v>
          </cell>
        </row>
        <row r="11">
          <cell r="J11">
            <v>7897</v>
          </cell>
        </row>
        <row r="12">
          <cell r="J12">
            <v>47406</v>
          </cell>
        </row>
        <row r="13">
          <cell r="J13">
            <v>28693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23</v>
          </cell>
        </row>
        <row r="21">
          <cell r="J21">
            <v>1578</v>
          </cell>
        </row>
        <row r="22">
          <cell r="J22">
            <v>345</v>
          </cell>
        </row>
        <row r="23">
          <cell r="J23">
            <v>43</v>
          </cell>
        </row>
        <row r="24">
          <cell r="J24">
            <v>234</v>
          </cell>
        </row>
        <row r="25">
          <cell r="J25">
            <v>315</v>
          </cell>
        </row>
        <row r="26">
          <cell r="J26">
            <v>275</v>
          </cell>
        </row>
        <row r="27">
          <cell r="J27">
            <v>5331</v>
          </cell>
        </row>
        <row r="28">
          <cell r="J28">
            <v>664</v>
          </cell>
        </row>
        <row r="29">
          <cell r="J29">
            <v>97</v>
          </cell>
        </row>
        <row r="30">
          <cell r="J30">
            <v>45</v>
          </cell>
        </row>
        <row r="31">
          <cell r="J31">
            <v>287</v>
          </cell>
        </row>
        <row r="32">
          <cell r="J32">
            <v>1758</v>
          </cell>
        </row>
        <row r="33">
          <cell r="J33">
            <v>3976</v>
          </cell>
        </row>
        <row r="34">
          <cell r="J34">
            <v>1386</v>
          </cell>
        </row>
        <row r="35">
          <cell r="J35">
            <v>549</v>
          </cell>
        </row>
        <row r="36">
          <cell r="J36">
            <v>247</v>
          </cell>
        </row>
        <row r="42">
          <cell r="J42">
            <v>27812</v>
          </cell>
        </row>
        <row r="43">
          <cell r="J43">
            <v>1687</v>
          </cell>
        </row>
        <row r="44">
          <cell r="J44">
            <v>748</v>
          </cell>
        </row>
        <row r="45">
          <cell r="J45">
            <v>739</v>
          </cell>
        </row>
        <row r="46">
          <cell r="J46">
            <v>149</v>
          </cell>
        </row>
        <row r="47">
          <cell r="J47">
            <v>1309</v>
          </cell>
        </row>
        <row r="48">
          <cell r="J48">
            <v>468</v>
          </cell>
        </row>
        <row r="49">
          <cell r="J49">
            <v>0</v>
          </cell>
        </row>
        <row r="51">
          <cell r="J51">
            <v>39823</v>
          </cell>
        </row>
        <row r="52">
          <cell r="J52">
            <v>442</v>
          </cell>
        </row>
        <row r="53">
          <cell r="J53">
            <v>1637</v>
          </cell>
        </row>
        <row r="54">
          <cell r="J54">
            <v>748</v>
          </cell>
        </row>
        <row r="55">
          <cell r="J55">
            <v>670</v>
          </cell>
        </row>
        <row r="56">
          <cell r="J56">
            <v>488</v>
          </cell>
        </row>
        <row r="57">
          <cell r="J57">
            <v>890</v>
          </cell>
        </row>
        <row r="58">
          <cell r="J58">
            <v>0</v>
          </cell>
        </row>
        <row r="59">
          <cell r="J59">
            <v>42263</v>
          </cell>
        </row>
        <row r="62">
          <cell r="J62">
            <v>56</v>
          </cell>
        </row>
        <row r="63">
          <cell r="J63">
            <v>181</v>
          </cell>
        </row>
        <row r="64">
          <cell r="J64">
            <v>0</v>
          </cell>
        </row>
        <row r="65">
          <cell r="J65">
            <v>2</v>
          </cell>
        </row>
        <row r="66">
          <cell r="J66">
            <v>60</v>
          </cell>
        </row>
        <row r="67">
          <cell r="J67">
            <v>188</v>
          </cell>
        </row>
        <row r="68">
          <cell r="J68">
            <v>24</v>
          </cell>
        </row>
        <row r="69">
          <cell r="J69">
            <v>10</v>
          </cell>
        </row>
        <row r="72">
          <cell r="J72">
            <v>2724</v>
          </cell>
        </row>
        <row r="73">
          <cell r="J73">
            <v>3060</v>
          </cell>
        </row>
        <row r="74">
          <cell r="J74">
            <v>21</v>
          </cell>
        </row>
        <row r="75">
          <cell r="J75">
            <v>66</v>
          </cell>
        </row>
        <row r="76">
          <cell r="J76">
            <v>0</v>
          </cell>
        </row>
        <row r="77">
          <cell r="J77">
            <v>289670</v>
          </cell>
        </row>
        <row r="78">
          <cell r="J78">
            <v>9</v>
          </cell>
        </row>
        <row r="79">
          <cell r="J79">
            <v>1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162</v>
          </cell>
        </row>
        <row r="83">
          <cell r="J83">
            <v>75</v>
          </cell>
        </row>
        <row r="84">
          <cell r="J84">
            <v>0</v>
          </cell>
        </row>
        <row r="88">
          <cell r="J88">
            <v>73511</v>
          </cell>
        </row>
        <row r="89">
          <cell r="J89">
            <v>78669</v>
          </cell>
        </row>
        <row r="90">
          <cell r="J90">
            <v>3</v>
          </cell>
        </row>
        <row r="91">
          <cell r="J91">
            <v>77632</v>
          </cell>
        </row>
        <row r="92">
          <cell r="J92">
            <v>1569</v>
          </cell>
        </row>
        <row r="93">
          <cell r="J93">
            <v>172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19472</v>
          </cell>
        </row>
        <row r="99">
          <cell r="J99">
            <v>7129</v>
          </cell>
        </row>
        <row r="100">
          <cell r="J100">
            <v>7308</v>
          </cell>
        </row>
        <row r="101">
          <cell r="J101">
            <v>3158</v>
          </cell>
        </row>
        <row r="102">
          <cell r="J102">
            <v>4218</v>
          </cell>
        </row>
        <row r="103">
          <cell r="J103">
            <v>250</v>
          </cell>
        </row>
        <row r="104">
          <cell r="J104">
            <v>17</v>
          </cell>
        </row>
        <row r="105">
          <cell r="J105">
            <v>31</v>
          </cell>
        </row>
        <row r="106">
          <cell r="J106">
            <v>9</v>
          </cell>
        </row>
        <row r="107">
          <cell r="J107">
            <v>126</v>
          </cell>
        </row>
        <row r="108">
          <cell r="J108">
            <v>114</v>
          </cell>
        </row>
        <row r="109">
          <cell r="J109">
            <v>367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25</v>
          </cell>
        </row>
        <row r="116">
          <cell r="J116">
            <v>344</v>
          </cell>
        </row>
        <row r="117">
          <cell r="J117">
            <v>417</v>
          </cell>
        </row>
        <row r="120">
          <cell r="J120">
            <v>100</v>
          </cell>
        </row>
        <row r="121">
          <cell r="J121">
            <v>188</v>
          </cell>
        </row>
        <row r="122">
          <cell r="J122">
            <v>69</v>
          </cell>
        </row>
        <row r="125">
          <cell r="J125">
            <v>97680</v>
          </cell>
        </row>
        <row r="126">
          <cell r="J126">
            <v>627</v>
          </cell>
        </row>
        <row r="127">
          <cell r="J127">
            <v>1509</v>
          </cell>
        </row>
        <row r="128">
          <cell r="J128">
            <v>279</v>
          </cell>
        </row>
        <row r="129">
          <cell r="J129">
            <v>168</v>
          </cell>
        </row>
        <row r="130">
          <cell r="J130">
            <v>954</v>
          </cell>
        </row>
        <row r="131">
          <cell r="J131">
            <v>958</v>
          </cell>
        </row>
        <row r="132">
          <cell r="J132">
            <v>0</v>
          </cell>
        </row>
        <row r="138">
          <cell r="J138">
            <v>240</v>
          </cell>
        </row>
        <row r="140">
          <cell r="J140">
            <v>1093</v>
          </cell>
        </row>
        <row r="142">
          <cell r="J142">
            <v>129</v>
          </cell>
        </row>
        <row r="144">
          <cell r="J144">
            <v>0</v>
          </cell>
        </row>
        <row r="145">
          <cell r="H145">
            <v>0</v>
          </cell>
        </row>
        <row r="147">
          <cell r="J147">
            <v>1083</v>
          </cell>
        </row>
        <row r="149">
          <cell r="J149">
            <v>107</v>
          </cell>
        </row>
        <row r="152">
          <cell r="J152">
            <v>92</v>
          </cell>
        </row>
        <row r="155">
          <cell r="J155">
            <v>273</v>
          </cell>
        </row>
        <row r="158">
          <cell r="J158">
            <v>73</v>
          </cell>
        </row>
        <row r="161">
          <cell r="J161">
            <v>39</v>
          </cell>
        </row>
        <row r="164">
          <cell r="J164">
            <v>114</v>
          </cell>
        </row>
        <row r="167">
          <cell r="J167">
            <v>103</v>
          </cell>
        </row>
        <row r="169">
          <cell r="J169">
            <v>19</v>
          </cell>
        </row>
        <row r="170">
          <cell r="J170">
            <v>0</v>
          </cell>
        </row>
        <row r="171">
          <cell r="J171">
            <v>27</v>
          </cell>
        </row>
        <row r="172">
          <cell r="J172">
            <v>0</v>
          </cell>
        </row>
        <row r="173">
          <cell r="J173">
            <v>11</v>
          </cell>
        </row>
        <row r="174">
          <cell r="J174">
            <v>32</v>
          </cell>
        </row>
        <row r="175">
          <cell r="J175">
            <v>34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1112</v>
          </cell>
        </row>
        <row r="183">
          <cell r="J183">
            <v>5121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81</v>
          </cell>
        </row>
        <row r="199">
          <cell r="J199">
            <v>79</v>
          </cell>
        </row>
        <row r="200">
          <cell r="J200">
            <v>0</v>
          </cell>
        </row>
        <row r="201">
          <cell r="J201">
            <v>924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8229</v>
          </cell>
        </row>
        <row r="209">
          <cell r="J209">
            <v>644</v>
          </cell>
        </row>
        <row r="210">
          <cell r="J210">
            <v>4238</v>
          </cell>
        </row>
        <row r="211">
          <cell r="J211">
            <v>665</v>
          </cell>
        </row>
        <row r="212">
          <cell r="J212">
            <v>0</v>
          </cell>
        </row>
        <row r="213">
          <cell r="J213">
            <v>538</v>
          </cell>
        </row>
        <row r="214">
          <cell r="J214">
            <v>1309</v>
          </cell>
        </row>
        <row r="215">
          <cell r="C215">
            <v>0</v>
          </cell>
        </row>
        <row r="216">
          <cell r="J216">
            <v>4492</v>
          </cell>
        </row>
        <row r="219">
          <cell r="J219">
            <v>2047</v>
          </cell>
        </row>
        <row r="220">
          <cell r="J220">
            <v>3</v>
          </cell>
        </row>
        <row r="221">
          <cell r="J221">
            <v>18</v>
          </cell>
        </row>
        <row r="222">
          <cell r="J222">
            <v>3</v>
          </cell>
        </row>
        <row r="223">
          <cell r="J223">
            <v>17</v>
          </cell>
        </row>
        <row r="224">
          <cell r="J224">
            <v>15</v>
          </cell>
        </row>
        <row r="225">
          <cell r="J225">
            <v>19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5611.25</v>
          </cell>
        </row>
        <row r="233">
          <cell r="J233">
            <v>3919.4700000000003</v>
          </cell>
        </row>
        <row r="234">
          <cell r="J234">
            <v>192</v>
          </cell>
        </row>
        <row r="235">
          <cell r="J235">
            <v>1.7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14880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21842.57</v>
          </cell>
        </row>
        <row r="246">
          <cell r="J246">
            <v>0</v>
          </cell>
        </row>
      </sheetData>
      <sheetData sheetId="3">
        <row r="3">
          <cell r="CL3">
            <v>36216</v>
          </cell>
          <cell r="CX3">
            <v>35967</v>
          </cell>
        </row>
        <row r="4">
          <cell r="CL4">
            <v>566</v>
          </cell>
          <cell r="CX4">
            <v>997</v>
          </cell>
        </row>
        <row r="5">
          <cell r="CL5">
            <v>179</v>
          </cell>
          <cell r="CX5">
            <v>195</v>
          </cell>
        </row>
        <row r="6">
          <cell r="CL6">
            <v>149</v>
          </cell>
          <cell r="CX6">
            <v>188</v>
          </cell>
        </row>
        <row r="7">
          <cell r="CL7">
            <v>594</v>
          </cell>
          <cell r="CX7">
            <v>639</v>
          </cell>
        </row>
        <row r="8">
          <cell r="CL8">
            <v>427</v>
          </cell>
          <cell r="CX8">
            <v>498</v>
          </cell>
        </row>
        <row r="9">
          <cell r="CL9">
            <v>201</v>
          </cell>
          <cell r="CX9">
            <v>342</v>
          </cell>
        </row>
        <row r="10">
          <cell r="CL10">
            <v>0</v>
          </cell>
        </row>
        <row r="11">
          <cell r="CL11">
            <v>1171</v>
          </cell>
          <cell r="CX11">
            <v>1568</v>
          </cell>
        </row>
        <row r="12">
          <cell r="CL12">
            <v>10293</v>
          </cell>
          <cell r="CX12">
            <v>12079</v>
          </cell>
        </row>
        <row r="13">
          <cell r="CL13">
            <v>6416</v>
          </cell>
          <cell r="CX13">
            <v>7009</v>
          </cell>
        </row>
        <row r="14">
          <cell r="CL14">
            <v>253</v>
          </cell>
          <cell r="CX14">
            <v>0</v>
          </cell>
        </row>
        <row r="15">
          <cell r="CL15">
            <v>246</v>
          </cell>
          <cell r="CX15">
            <v>0</v>
          </cell>
        </row>
        <row r="18">
          <cell r="CL18">
            <v>8</v>
          </cell>
          <cell r="CX18">
            <v>7</v>
          </cell>
        </row>
        <row r="21">
          <cell r="CL21">
            <v>461</v>
          </cell>
          <cell r="CX21">
            <v>547</v>
          </cell>
        </row>
        <row r="22">
          <cell r="CL22">
            <v>72</v>
          </cell>
          <cell r="CX22">
            <v>68</v>
          </cell>
        </row>
        <row r="23">
          <cell r="CL23">
            <v>10</v>
          </cell>
          <cell r="CX23">
            <v>10</v>
          </cell>
        </row>
        <row r="24">
          <cell r="CL24">
            <v>43</v>
          </cell>
          <cell r="CX24">
            <v>54</v>
          </cell>
        </row>
        <row r="25">
          <cell r="CL25">
            <v>55</v>
          </cell>
          <cell r="CX25">
            <v>88</v>
          </cell>
        </row>
        <row r="26">
          <cell r="CL26">
            <v>77</v>
          </cell>
          <cell r="CX26">
            <v>58</v>
          </cell>
        </row>
        <row r="27">
          <cell r="CL27">
            <v>935</v>
          </cell>
          <cell r="CX27">
            <v>1568</v>
          </cell>
        </row>
        <row r="28">
          <cell r="CL28">
            <v>56</v>
          </cell>
          <cell r="CX28">
            <v>226</v>
          </cell>
        </row>
        <row r="29">
          <cell r="CL29">
            <v>23</v>
          </cell>
          <cell r="CX29">
            <v>10</v>
          </cell>
        </row>
        <row r="30">
          <cell r="CL30">
            <v>0</v>
          </cell>
          <cell r="CX30">
            <v>11</v>
          </cell>
        </row>
        <row r="31">
          <cell r="CL31">
            <v>38</v>
          </cell>
          <cell r="CX31">
            <v>77</v>
          </cell>
        </row>
        <row r="32">
          <cell r="CL32">
            <v>456</v>
          </cell>
          <cell r="CX32">
            <v>531</v>
          </cell>
        </row>
        <row r="33">
          <cell r="CL33">
            <v>1520</v>
          </cell>
          <cell r="CX33">
            <v>989</v>
          </cell>
        </row>
        <row r="34">
          <cell r="CL34">
            <v>62</v>
          </cell>
          <cell r="CX34">
            <v>56</v>
          </cell>
        </row>
        <row r="35">
          <cell r="CL35">
            <v>28</v>
          </cell>
          <cell r="CX35">
            <v>23</v>
          </cell>
        </row>
        <row r="36">
          <cell r="CL36">
            <v>38</v>
          </cell>
          <cell r="CX36">
            <v>70</v>
          </cell>
        </row>
        <row r="42">
          <cell r="CL42">
            <v>5879</v>
          </cell>
          <cell r="CX42">
            <v>7137</v>
          </cell>
        </row>
        <row r="43">
          <cell r="CL43">
            <v>259</v>
          </cell>
          <cell r="CX43">
            <v>436</v>
          </cell>
        </row>
        <row r="44">
          <cell r="CL44">
            <v>136</v>
          </cell>
          <cell r="CX44">
            <v>156</v>
          </cell>
        </row>
        <row r="45">
          <cell r="CL45">
            <v>406</v>
          </cell>
          <cell r="CX45">
            <v>401</v>
          </cell>
        </row>
        <row r="46">
          <cell r="CL46">
            <v>39</v>
          </cell>
          <cell r="CX46">
            <v>36</v>
          </cell>
        </row>
        <row r="47">
          <cell r="CL47">
            <v>418</v>
          </cell>
          <cell r="CX47">
            <v>341</v>
          </cell>
        </row>
        <row r="48">
          <cell r="CL48">
            <v>148</v>
          </cell>
          <cell r="CX48">
            <v>116</v>
          </cell>
        </row>
        <row r="49">
          <cell r="CL49">
            <v>0</v>
          </cell>
        </row>
        <row r="51">
          <cell r="CL51">
            <v>7717</v>
          </cell>
          <cell r="CX51">
            <v>10186</v>
          </cell>
        </row>
        <row r="52">
          <cell r="CL52">
            <v>88</v>
          </cell>
          <cell r="CX52">
            <v>119</v>
          </cell>
        </row>
        <row r="53">
          <cell r="CL53">
            <v>464</v>
          </cell>
          <cell r="CX53">
            <v>370</v>
          </cell>
        </row>
        <row r="54">
          <cell r="CL54">
            <v>264</v>
          </cell>
          <cell r="CX54">
            <v>335</v>
          </cell>
        </row>
        <row r="55">
          <cell r="CL55">
            <v>120</v>
          </cell>
          <cell r="CX55">
            <v>163</v>
          </cell>
        </row>
        <row r="56">
          <cell r="CL56">
            <v>104</v>
          </cell>
          <cell r="CX56">
            <v>118</v>
          </cell>
        </row>
        <row r="57">
          <cell r="CL57">
            <v>145</v>
          </cell>
          <cell r="CX57">
            <v>213</v>
          </cell>
        </row>
        <row r="58">
          <cell r="CL58">
            <v>0</v>
          </cell>
        </row>
        <row r="59">
          <cell r="CL59">
            <v>10366</v>
          </cell>
          <cell r="CX59">
            <v>10820</v>
          </cell>
        </row>
        <row r="62">
          <cell r="CL62">
            <v>24</v>
          </cell>
          <cell r="CX62">
            <v>17</v>
          </cell>
        </row>
        <row r="63">
          <cell r="CL63">
            <v>45</v>
          </cell>
          <cell r="CX63">
            <v>49</v>
          </cell>
        </row>
        <row r="65">
          <cell r="CL65">
            <v>0</v>
          </cell>
          <cell r="CX65">
            <v>0</v>
          </cell>
        </row>
        <row r="66">
          <cell r="CL66">
            <v>15</v>
          </cell>
          <cell r="CX66">
            <v>16</v>
          </cell>
        </row>
        <row r="67">
          <cell r="CL67">
            <v>31</v>
          </cell>
          <cell r="CX67">
            <v>36</v>
          </cell>
        </row>
        <row r="68">
          <cell r="CL68">
            <v>3</v>
          </cell>
          <cell r="CX68">
            <v>5</v>
          </cell>
        </row>
        <row r="69">
          <cell r="CL69">
            <v>1</v>
          </cell>
          <cell r="CX69">
            <v>2</v>
          </cell>
        </row>
        <row r="72">
          <cell r="CL72">
            <v>753</v>
          </cell>
        </row>
        <row r="73">
          <cell r="CL73">
            <v>862</v>
          </cell>
        </row>
        <row r="75">
          <cell r="CL75">
            <v>33</v>
          </cell>
        </row>
        <row r="77">
          <cell r="CL77">
            <v>87805</v>
          </cell>
        </row>
        <row r="78">
          <cell r="CL78">
            <v>1</v>
          </cell>
          <cell r="CX78">
            <v>1</v>
          </cell>
        </row>
        <row r="79">
          <cell r="CL79">
            <v>2</v>
          </cell>
          <cell r="CX79">
            <v>1</v>
          </cell>
        </row>
        <row r="80">
          <cell r="CL80">
            <v>15</v>
          </cell>
          <cell r="CX80">
            <v>0</v>
          </cell>
        </row>
        <row r="81">
          <cell r="CX81">
            <v>0</v>
          </cell>
        </row>
        <row r="82">
          <cell r="CL82">
            <v>16</v>
          </cell>
          <cell r="CX82">
            <v>29</v>
          </cell>
        </row>
        <row r="83">
          <cell r="CL83">
            <v>15</v>
          </cell>
          <cell r="CX83">
            <v>17</v>
          </cell>
        </row>
        <row r="88">
          <cell r="CL88">
            <v>13966</v>
          </cell>
        </row>
        <row r="89">
          <cell r="CL89">
            <v>2359</v>
          </cell>
        </row>
        <row r="90">
          <cell r="CL90">
            <v>2</v>
          </cell>
        </row>
        <row r="91">
          <cell r="CL91">
            <v>21975</v>
          </cell>
        </row>
        <row r="92">
          <cell r="CL92">
            <v>232</v>
          </cell>
        </row>
        <row r="93">
          <cell r="CL93">
            <v>695</v>
          </cell>
        </row>
        <row r="96">
          <cell r="CL96">
            <v>25</v>
          </cell>
        </row>
        <row r="98">
          <cell r="CL98">
            <v>3876</v>
          </cell>
          <cell r="CX98">
            <v>4676</v>
          </cell>
        </row>
        <row r="99">
          <cell r="CL99">
            <v>1488</v>
          </cell>
          <cell r="CX99">
            <v>1662</v>
          </cell>
        </row>
        <row r="100">
          <cell r="CL100">
            <v>1576</v>
          </cell>
          <cell r="CX100">
            <v>1894</v>
          </cell>
        </row>
        <row r="101">
          <cell r="CL101">
            <v>745</v>
          </cell>
          <cell r="CX101">
            <v>860</v>
          </cell>
        </row>
        <row r="102">
          <cell r="CL102">
            <v>833</v>
          </cell>
          <cell r="CX102">
            <v>1043</v>
          </cell>
        </row>
        <row r="103">
          <cell r="CL103">
            <v>44</v>
          </cell>
          <cell r="CX103">
            <v>40</v>
          </cell>
        </row>
        <row r="104">
          <cell r="CL104">
            <v>9</v>
          </cell>
          <cell r="CX104">
            <v>10</v>
          </cell>
        </row>
        <row r="105">
          <cell r="CL105">
            <v>14</v>
          </cell>
          <cell r="CX105">
            <v>18</v>
          </cell>
        </row>
        <row r="106">
          <cell r="CL106">
            <v>8</v>
          </cell>
          <cell r="CX106">
            <v>3</v>
          </cell>
        </row>
        <row r="107">
          <cell r="CL107">
            <v>45</v>
          </cell>
          <cell r="CX107">
            <v>23</v>
          </cell>
        </row>
        <row r="108">
          <cell r="CL108">
            <v>42</v>
          </cell>
          <cell r="CX108">
            <v>35</v>
          </cell>
        </row>
        <row r="109">
          <cell r="CL109">
            <v>111</v>
          </cell>
          <cell r="CX109">
            <v>95</v>
          </cell>
        </row>
        <row r="115">
          <cell r="CL115">
            <v>4</v>
          </cell>
          <cell r="CX115">
            <v>5</v>
          </cell>
        </row>
        <row r="116">
          <cell r="CL116">
            <v>84</v>
          </cell>
          <cell r="CX116">
            <v>86</v>
          </cell>
        </row>
        <row r="117">
          <cell r="CL117">
            <v>76</v>
          </cell>
          <cell r="CX117">
            <v>83</v>
          </cell>
        </row>
        <row r="120">
          <cell r="CL120">
            <v>42</v>
          </cell>
          <cell r="CX120">
            <v>14</v>
          </cell>
        </row>
        <row r="121">
          <cell r="CL121">
            <v>47</v>
          </cell>
          <cell r="CX121">
            <v>40</v>
          </cell>
        </row>
        <row r="125">
          <cell r="CL125">
            <v>36124</v>
          </cell>
        </row>
        <row r="126">
          <cell r="CL126">
            <v>146</v>
          </cell>
          <cell r="CX126">
            <v>153</v>
          </cell>
        </row>
        <row r="127">
          <cell r="CL127">
            <v>246</v>
          </cell>
          <cell r="CX127">
            <v>354</v>
          </cell>
        </row>
        <row r="128">
          <cell r="CL128">
            <v>344</v>
          </cell>
          <cell r="CX128">
            <v>146</v>
          </cell>
        </row>
        <row r="129">
          <cell r="CL129">
            <v>45</v>
          </cell>
          <cell r="CX129">
            <v>35</v>
          </cell>
        </row>
        <row r="130">
          <cell r="CL130">
            <v>144</v>
          </cell>
          <cell r="CX130">
            <v>231</v>
          </cell>
        </row>
        <row r="131">
          <cell r="CL131">
            <v>196</v>
          </cell>
          <cell r="CX131">
            <v>210</v>
          </cell>
        </row>
        <row r="137">
          <cell r="CL137">
            <v>9</v>
          </cell>
        </row>
        <row r="138">
          <cell r="CL138">
            <v>85</v>
          </cell>
        </row>
        <row r="139">
          <cell r="CL139">
            <v>12</v>
          </cell>
        </row>
        <row r="140">
          <cell r="CL140">
            <v>312</v>
          </cell>
        </row>
        <row r="141">
          <cell r="CL141">
            <v>8</v>
          </cell>
        </row>
        <row r="142">
          <cell r="CL142">
            <v>123</v>
          </cell>
        </row>
        <row r="146">
          <cell r="CL146">
            <v>16</v>
          </cell>
        </row>
        <row r="147">
          <cell r="CL147">
            <v>384</v>
          </cell>
        </row>
        <row r="148">
          <cell r="CL148">
            <v>8</v>
          </cell>
          <cell r="CX148">
            <v>8</v>
          </cell>
        </row>
        <row r="149">
          <cell r="CL149">
            <v>45</v>
          </cell>
          <cell r="CX149">
            <v>35</v>
          </cell>
        </row>
        <row r="151">
          <cell r="CL151">
            <v>4</v>
          </cell>
          <cell r="CX151">
            <v>12</v>
          </cell>
        </row>
        <row r="152">
          <cell r="CL152">
            <v>1</v>
          </cell>
          <cell r="CX152">
            <v>0</v>
          </cell>
        </row>
        <row r="154">
          <cell r="CL154">
            <v>1</v>
          </cell>
          <cell r="CX154">
            <v>6</v>
          </cell>
        </row>
        <row r="155">
          <cell r="CL155">
            <v>45</v>
          </cell>
          <cell r="CX155">
            <v>150</v>
          </cell>
        </row>
        <row r="157">
          <cell r="CL157">
            <v>2</v>
          </cell>
          <cell r="CX157">
            <v>6</v>
          </cell>
        </row>
        <row r="158">
          <cell r="CL158">
            <v>17</v>
          </cell>
          <cell r="CX158">
            <v>43</v>
          </cell>
        </row>
        <row r="160">
          <cell r="CX160">
            <v>1</v>
          </cell>
        </row>
        <row r="161">
          <cell r="CX161">
            <v>9</v>
          </cell>
        </row>
        <row r="163">
          <cell r="CX163">
            <v>0</v>
          </cell>
        </row>
        <row r="164">
          <cell r="CX164">
            <v>0</v>
          </cell>
        </row>
        <row r="166">
          <cell r="CL166">
            <v>2</v>
          </cell>
          <cell r="CX166">
            <v>2</v>
          </cell>
        </row>
        <row r="167">
          <cell r="CL167">
            <v>15</v>
          </cell>
          <cell r="CX167">
            <v>28</v>
          </cell>
        </row>
        <row r="169">
          <cell r="CL169">
            <v>15</v>
          </cell>
          <cell r="CX169">
            <v>19</v>
          </cell>
        </row>
        <row r="171">
          <cell r="CL171">
            <v>5</v>
          </cell>
          <cell r="CX171">
            <v>6</v>
          </cell>
        </row>
        <row r="173">
          <cell r="CX173">
            <v>6</v>
          </cell>
        </row>
        <row r="174">
          <cell r="CL174">
            <v>6</v>
          </cell>
          <cell r="CX174">
            <v>11</v>
          </cell>
        </row>
        <row r="175">
          <cell r="CL175">
            <v>6</v>
          </cell>
          <cell r="CX175">
            <v>8</v>
          </cell>
        </row>
        <row r="181">
          <cell r="CL181">
            <v>389</v>
          </cell>
        </row>
        <row r="182">
          <cell r="CL182">
            <v>36</v>
          </cell>
          <cell r="CX182">
            <v>32</v>
          </cell>
        </row>
        <row r="183">
          <cell r="CL183">
            <v>2003</v>
          </cell>
          <cell r="CX183">
            <v>2741</v>
          </cell>
        </row>
        <row r="184">
          <cell r="CL184">
            <v>22</v>
          </cell>
        </row>
        <row r="185">
          <cell r="CL185">
            <v>20</v>
          </cell>
        </row>
        <row r="186">
          <cell r="CL186">
            <v>4</v>
          </cell>
        </row>
        <row r="188">
          <cell r="CL188">
            <v>81</v>
          </cell>
        </row>
        <row r="199">
          <cell r="CL199">
            <v>3.5</v>
          </cell>
        </row>
        <row r="201">
          <cell r="CL201">
            <v>196</v>
          </cell>
          <cell r="CX201">
            <v>265</v>
          </cell>
        </row>
        <row r="204">
          <cell r="CL204">
            <v>47</v>
          </cell>
        </row>
        <row r="205">
          <cell r="CL205">
            <v>178</v>
          </cell>
        </row>
        <row r="208">
          <cell r="CL208">
            <v>1316</v>
          </cell>
          <cell r="CX208">
            <v>2333</v>
          </cell>
        </row>
        <row r="209">
          <cell r="CL209">
            <v>108</v>
          </cell>
          <cell r="CX209">
            <v>188</v>
          </cell>
        </row>
        <row r="210">
          <cell r="CL210">
            <v>1461</v>
          </cell>
          <cell r="CX210">
            <v>1357</v>
          </cell>
        </row>
        <row r="211">
          <cell r="CL211">
            <v>252</v>
          </cell>
          <cell r="CX211">
            <v>173</v>
          </cell>
        </row>
        <row r="213">
          <cell r="CL213">
            <v>103</v>
          </cell>
          <cell r="CX213">
            <v>138</v>
          </cell>
        </row>
        <row r="214">
          <cell r="CL214">
            <v>253</v>
          </cell>
          <cell r="CX214">
            <v>304</v>
          </cell>
        </row>
        <row r="216">
          <cell r="CL216">
            <v>925</v>
          </cell>
          <cell r="CX216">
            <v>1113</v>
          </cell>
        </row>
        <row r="219">
          <cell r="CL219">
            <v>584</v>
          </cell>
          <cell r="CX219">
            <v>510</v>
          </cell>
        </row>
        <row r="220">
          <cell r="CL220">
            <v>0</v>
          </cell>
          <cell r="CX220">
            <v>1</v>
          </cell>
        </row>
        <row r="221">
          <cell r="CL221">
            <v>0</v>
          </cell>
          <cell r="CX221">
            <v>13</v>
          </cell>
        </row>
        <row r="222">
          <cell r="CL222">
            <v>1</v>
          </cell>
          <cell r="CX222">
            <v>1</v>
          </cell>
        </row>
        <row r="223">
          <cell r="CL223">
            <v>4</v>
          </cell>
          <cell r="CX223">
            <v>3</v>
          </cell>
        </row>
        <row r="224">
          <cell r="CL224">
            <v>10</v>
          </cell>
          <cell r="CX224">
            <v>1</v>
          </cell>
        </row>
        <row r="225">
          <cell r="CL225">
            <v>2</v>
          </cell>
          <cell r="CX225">
            <v>9</v>
          </cell>
        </row>
        <row r="226">
          <cell r="CL226">
            <v>0</v>
          </cell>
        </row>
        <row r="228">
          <cell r="CL228">
            <v>50313</v>
          </cell>
          <cell r="CX228">
            <v>16495</v>
          </cell>
        </row>
        <row r="232">
          <cell r="CL232">
            <v>1452.6</v>
          </cell>
          <cell r="CX232">
            <v>1582.5</v>
          </cell>
        </row>
        <row r="233">
          <cell r="CL233">
            <v>1316.38</v>
          </cell>
          <cell r="CX233">
            <v>1084.07</v>
          </cell>
        </row>
        <row r="234">
          <cell r="CL234">
            <v>19</v>
          </cell>
          <cell r="CX234">
            <v>20</v>
          </cell>
        </row>
        <row r="235">
          <cell r="CX235">
            <v>1.7</v>
          </cell>
        </row>
        <row r="240">
          <cell r="CL240">
            <v>4475</v>
          </cell>
          <cell r="CX240">
            <v>5425</v>
          </cell>
        </row>
        <row r="242">
          <cell r="CL242">
            <v>10</v>
          </cell>
        </row>
        <row r="245">
          <cell r="CL245">
            <v>2144.6999999999998</v>
          </cell>
          <cell r="CX245">
            <v>4550.75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37"/>
  <sheetViews>
    <sheetView tabSelected="1" view="pageLayout" topLeftCell="A199" zoomScaleNormal="100" zoomScaleSheetLayoutView="100" workbookViewId="0">
      <selection activeCell="I5" sqref="I5:J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[1]Monthly!CX3</f>
        <v>35967</v>
      </c>
      <c r="E6" s="17">
        <f>[1]Fiscal!J3</f>
        <v>151415</v>
      </c>
      <c r="F6" s="18">
        <f>[1]Monthly!CL3</f>
        <v>36216</v>
      </c>
      <c r="G6" s="19">
        <f t="shared" ref="G6:G20" si="0">(+D6-F6)/F6</f>
        <v>-6.8754141815772036E-3</v>
      </c>
    </row>
    <row r="7" spans="1:9" x14ac:dyDescent="0.25">
      <c r="A7" s="14" t="s">
        <v>14</v>
      </c>
      <c r="B7" s="15"/>
      <c r="C7" s="16"/>
      <c r="D7" s="17">
        <f>[1]Monthly!CX4</f>
        <v>997</v>
      </c>
      <c r="E7" s="17">
        <f>[1]Fiscal!J4</f>
        <v>3596</v>
      </c>
      <c r="F7" s="18">
        <f>[1]Monthly!CL4</f>
        <v>566</v>
      </c>
      <c r="G7" s="19">
        <f t="shared" si="0"/>
        <v>0.7614840989399293</v>
      </c>
    </row>
    <row r="8" spans="1:9" x14ac:dyDescent="0.25">
      <c r="A8" s="14" t="s">
        <v>15</v>
      </c>
      <c r="B8" s="15"/>
      <c r="C8" s="16"/>
      <c r="D8" s="17">
        <f>[1]Monthly!CX5</f>
        <v>195</v>
      </c>
      <c r="E8" s="17">
        <f>[1]Fiscal!J5</f>
        <v>879</v>
      </c>
      <c r="F8" s="18">
        <f>[1]Monthly!CL5</f>
        <v>179</v>
      </c>
      <c r="G8" s="19">
        <f t="shared" si="0"/>
        <v>8.9385474860335198E-2</v>
      </c>
    </row>
    <row r="9" spans="1:9" x14ac:dyDescent="0.25">
      <c r="A9" s="14" t="s">
        <v>16</v>
      </c>
      <c r="B9" s="15"/>
      <c r="C9" s="16"/>
      <c r="D9" s="17">
        <f>[1]Monthly!CX6</f>
        <v>188</v>
      </c>
      <c r="E9" s="17">
        <f>[1]Fiscal!J6</f>
        <v>402</v>
      </c>
      <c r="F9" s="18">
        <f>[1]Monthly!CL6</f>
        <v>149</v>
      </c>
      <c r="G9" s="19">
        <f t="shared" si="0"/>
        <v>0.26174496644295303</v>
      </c>
    </row>
    <row r="10" spans="1:9" x14ac:dyDescent="0.25">
      <c r="A10" s="14" t="s">
        <v>17</v>
      </c>
      <c r="B10" s="15"/>
      <c r="C10" s="16"/>
      <c r="D10" s="17">
        <f>[1]Monthly!CX7</f>
        <v>639</v>
      </c>
      <c r="E10" s="17">
        <f>[1]Fiscal!J7</f>
        <v>1337</v>
      </c>
      <c r="F10" s="18">
        <f>[1]Monthly!CL7</f>
        <v>594</v>
      </c>
      <c r="G10" s="19">
        <f t="shared" si="0"/>
        <v>7.575757575757576E-2</v>
      </c>
    </row>
    <row r="11" spans="1:9" x14ac:dyDescent="0.25">
      <c r="A11" s="14" t="s">
        <v>18</v>
      </c>
      <c r="B11" s="15"/>
      <c r="C11" s="16"/>
      <c r="D11" s="17">
        <f>[1]Monthly!CX8</f>
        <v>498</v>
      </c>
      <c r="E11" s="17">
        <f>[1]Fiscal!J8</f>
        <v>2276</v>
      </c>
      <c r="F11" s="18">
        <f>[1]Monthly!CL8</f>
        <v>427</v>
      </c>
      <c r="G11" s="19">
        <f t="shared" si="0"/>
        <v>0.16627634660421545</v>
      </c>
    </row>
    <row r="12" spans="1:9" x14ac:dyDescent="0.25">
      <c r="A12" s="14" t="s">
        <v>19</v>
      </c>
      <c r="B12" s="15"/>
      <c r="C12" s="16"/>
      <c r="D12" s="17">
        <f>[1]Monthly!CX9</f>
        <v>342</v>
      </c>
      <c r="E12" s="17">
        <f>[1]Fiscal!J9</f>
        <v>1393</v>
      </c>
      <c r="F12" s="18">
        <f>[1]Monthly!CL9</f>
        <v>201</v>
      </c>
      <c r="G12" s="19">
        <f t="shared" si="0"/>
        <v>0.70149253731343286</v>
      </c>
      <c r="I12" s="20"/>
    </row>
    <row r="13" spans="1:9" x14ac:dyDescent="0.25">
      <c r="A13" s="14" t="s">
        <v>20</v>
      </c>
      <c r="B13" s="15"/>
      <c r="C13" s="16"/>
      <c r="D13" s="17">
        <f>[1]Monthly!CX10</f>
        <v>0</v>
      </c>
      <c r="E13" s="17">
        <f>[1]Fiscal!J10</f>
        <v>0</v>
      </c>
      <c r="F13" s="18">
        <f>[1]Monthly!CL10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[1]Monthly!CX11</f>
        <v>1568</v>
      </c>
      <c r="E14" s="17">
        <f>[1]Fiscal!J11</f>
        <v>7897</v>
      </c>
      <c r="F14" s="18">
        <f>[1]Monthly!CL11</f>
        <v>1171</v>
      </c>
      <c r="G14" s="19">
        <f t="shared" si="0"/>
        <v>0.33902647309991463</v>
      </c>
    </row>
    <row r="15" spans="1:9" x14ac:dyDescent="0.25">
      <c r="A15" s="14" t="s">
        <v>22</v>
      </c>
      <c r="B15" s="15"/>
      <c r="C15" s="16"/>
      <c r="D15" s="17">
        <f>[1]Monthly!CX12</f>
        <v>12079</v>
      </c>
      <c r="E15" s="17">
        <f>[1]Fiscal!J12</f>
        <v>47406</v>
      </c>
      <c r="F15" s="18">
        <f>[1]Monthly!CL12</f>
        <v>10293</v>
      </c>
      <c r="G15" s="19">
        <f t="shared" si="0"/>
        <v>0.17351598173515981</v>
      </c>
    </row>
    <row r="16" spans="1:9" x14ac:dyDescent="0.25">
      <c r="A16" s="14" t="s">
        <v>23</v>
      </c>
      <c r="B16" s="15"/>
      <c r="C16" s="16"/>
      <c r="D16" s="17">
        <f>[1]Monthly!CX13</f>
        <v>7009</v>
      </c>
      <c r="E16" s="17">
        <f>[1]Fiscal!J13</f>
        <v>28693</v>
      </c>
      <c r="F16" s="18">
        <f>[1]Monthly!CL13</f>
        <v>6416</v>
      </c>
      <c r="G16" s="19">
        <f t="shared" si="0"/>
        <v>9.2425187032418948E-2</v>
      </c>
    </row>
    <row r="17" spans="1:7" x14ac:dyDescent="0.25">
      <c r="A17" s="14" t="s">
        <v>24</v>
      </c>
      <c r="B17" s="15"/>
      <c r="C17" s="16"/>
      <c r="D17" s="17">
        <f>[1]Monthly!CX14</f>
        <v>0</v>
      </c>
      <c r="E17" s="17">
        <f>[1]Fiscal!J14</f>
        <v>91</v>
      </c>
      <c r="F17" s="18">
        <f>[1]Monthly!CL14</f>
        <v>253</v>
      </c>
      <c r="G17" s="19">
        <f t="shared" si="0"/>
        <v>-1</v>
      </c>
    </row>
    <row r="18" spans="1:7" x14ac:dyDescent="0.25">
      <c r="A18" s="14" t="s">
        <v>25</v>
      </c>
      <c r="B18" s="15"/>
      <c r="C18" s="16"/>
      <c r="D18" s="17">
        <f>[1]Monthly!CX15</f>
        <v>0</v>
      </c>
      <c r="E18" s="17">
        <f>[1]Fiscal!J15</f>
        <v>225</v>
      </c>
      <c r="F18" s="18">
        <f>[1]Monthly!CL15</f>
        <v>246</v>
      </c>
      <c r="G18" s="19">
        <f t="shared" si="0"/>
        <v>-1</v>
      </c>
    </row>
    <row r="19" spans="1:7" x14ac:dyDescent="0.25">
      <c r="A19" s="14" t="s">
        <v>26</v>
      </c>
      <c r="B19" s="15"/>
      <c r="C19" s="16"/>
      <c r="D19" s="17">
        <f>[1]Monthly!CX16</f>
        <v>0</v>
      </c>
      <c r="E19" s="17">
        <f>[1]Fiscal!J16</f>
        <v>0</v>
      </c>
      <c r="F19" s="18">
        <f>[1]Monthly!CL16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59482</v>
      </c>
      <c r="E20" s="24">
        <f>SUM(E6:E19)</f>
        <v>245610</v>
      </c>
      <c r="F20" s="25">
        <f>SUM(F6:F19)</f>
        <v>56711</v>
      </c>
      <c r="G20" s="19">
        <f t="shared" si="0"/>
        <v>4.8861772848301038E-2</v>
      </c>
    </row>
    <row r="21" spans="1:7" x14ac:dyDescent="0.25">
      <c r="A21" s="26" t="s">
        <v>28</v>
      </c>
      <c r="B21" s="27"/>
      <c r="C21" s="28"/>
      <c r="D21" s="29">
        <f>[1]Monthly!CX18</f>
        <v>7</v>
      </c>
      <c r="E21" s="30">
        <f>[1]Fiscal!J18</f>
        <v>23</v>
      </c>
      <c r="F21" s="31">
        <f>[1]Monthly!CL18</f>
        <v>8</v>
      </c>
      <c r="G21" s="19">
        <f>(D21-F21)/F21</f>
        <v>-0.125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[1]Monthly!CX21</f>
        <v>547</v>
      </c>
      <c r="E24" s="17">
        <f>[1]Fiscal!J21</f>
        <v>1578</v>
      </c>
      <c r="F24" s="17">
        <f>[1]Monthly!CL21</f>
        <v>461</v>
      </c>
      <c r="G24" s="19">
        <f t="shared" ref="G24:G41" si="1">(+D24-F24)/F24</f>
        <v>0.18655097613882862</v>
      </c>
    </row>
    <row r="25" spans="1:7" x14ac:dyDescent="0.25">
      <c r="A25" s="14" t="s">
        <v>31</v>
      </c>
      <c r="B25" s="15"/>
      <c r="C25" s="16"/>
      <c r="D25" s="17">
        <f>[1]Monthly!CX22</f>
        <v>68</v>
      </c>
      <c r="E25" s="17">
        <f>[1]Fiscal!J22</f>
        <v>345</v>
      </c>
      <c r="F25" s="17">
        <f>[1]Monthly!CL22</f>
        <v>72</v>
      </c>
      <c r="G25" s="19">
        <f t="shared" si="1"/>
        <v>-5.5555555555555552E-2</v>
      </c>
    </row>
    <row r="26" spans="1:7" x14ac:dyDescent="0.25">
      <c r="A26" s="21" t="s">
        <v>32</v>
      </c>
      <c r="B26" s="35"/>
      <c r="C26" s="36"/>
      <c r="D26" s="17">
        <f>[1]Monthly!CX23</f>
        <v>10</v>
      </c>
      <c r="E26" s="17">
        <f>[1]Fiscal!J23</f>
        <v>43</v>
      </c>
      <c r="F26" s="17">
        <f>[1]Monthly!CL23</f>
        <v>10</v>
      </c>
      <c r="G26" s="19">
        <f t="shared" si="1"/>
        <v>0</v>
      </c>
    </row>
    <row r="27" spans="1:7" x14ac:dyDescent="0.25">
      <c r="A27" s="14" t="s">
        <v>33</v>
      </c>
      <c r="B27" s="15"/>
      <c r="C27" s="16"/>
      <c r="D27" s="17">
        <f>[1]Monthly!CX24</f>
        <v>54</v>
      </c>
      <c r="E27" s="17">
        <f>[1]Fiscal!J24</f>
        <v>234</v>
      </c>
      <c r="F27" s="17">
        <f>[1]Monthly!CL24</f>
        <v>43</v>
      </c>
      <c r="G27" s="19">
        <f t="shared" si="1"/>
        <v>0.2558139534883721</v>
      </c>
    </row>
    <row r="28" spans="1:7" x14ac:dyDescent="0.25">
      <c r="A28" s="14" t="s">
        <v>34</v>
      </c>
      <c r="B28" s="15"/>
      <c r="C28" s="16"/>
      <c r="D28" s="17">
        <f>[1]Monthly!CX25</f>
        <v>88</v>
      </c>
      <c r="E28" s="17">
        <f>[1]Fiscal!J25</f>
        <v>315</v>
      </c>
      <c r="F28" s="17">
        <f>[1]Monthly!CL25</f>
        <v>55</v>
      </c>
      <c r="G28" s="19">
        <f t="shared" si="1"/>
        <v>0.6</v>
      </c>
    </row>
    <row r="29" spans="1:7" x14ac:dyDescent="0.25">
      <c r="A29" s="14" t="s">
        <v>35</v>
      </c>
      <c r="B29" s="37"/>
      <c r="C29" s="38"/>
      <c r="D29" s="17">
        <f>[1]Monthly!CX26</f>
        <v>58</v>
      </c>
      <c r="E29" s="17">
        <f>[1]Fiscal!J26</f>
        <v>275</v>
      </c>
      <c r="F29" s="17">
        <f>[1]Monthly!CL26</f>
        <v>77</v>
      </c>
      <c r="G29" s="19">
        <f t="shared" si="1"/>
        <v>-0.24675324675324675</v>
      </c>
    </row>
    <row r="30" spans="1:7" x14ac:dyDescent="0.25">
      <c r="A30" s="14" t="s">
        <v>36</v>
      </c>
      <c r="B30" s="37"/>
      <c r="C30" s="38"/>
      <c r="D30" s="17">
        <f>[1]Monthly!CX27</f>
        <v>1568</v>
      </c>
      <c r="E30" s="17">
        <f>[1]Fiscal!J27</f>
        <v>5331</v>
      </c>
      <c r="F30" s="17">
        <f>[1]Monthly!CL27</f>
        <v>935</v>
      </c>
      <c r="G30" s="19">
        <f t="shared" si="1"/>
        <v>0.67700534759358288</v>
      </c>
    </row>
    <row r="31" spans="1:7" x14ac:dyDescent="0.25">
      <c r="A31" s="14" t="s">
        <v>37</v>
      </c>
      <c r="B31" s="15"/>
      <c r="C31" s="16"/>
      <c r="D31" s="17">
        <f>[1]Monthly!CX28</f>
        <v>226</v>
      </c>
      <c r="E31" s="17">
        <f>[1]Fiscal!J28</f>
        <v>664</v>
      </c>
      <c r="F31" s="17">
        <f>[1]Monthly!CL28</f>
        <v>56</v>
      </c>
      <c r="G31" s="19">
        <f t="shared" si="1"/>
        <v>3.0357142857142856</v>
      </c>
    </row>
    <row r="32" spans="1:7" x14ac:dyDescent="0.25">
      <c r="A32" s="14" t="s">
        <v>38</v>
      </c>
      <c r="B32" s="15"/>
      <c r="C32" s="16"/>
      <c r="D32" s="17">
        <f>[1]Monthly!CX29</f>
        <v>10</v>
      </c>
      <c r="E32" s="17">
        <f>[1]Fiscal!J29</f>
        <v>97</v>
      </c>
      <c r="F32" s="17">
        <f>[1]Monthly!CL29</f>
        <v>23</v>
      </c>
      <c r="G32" s="19">
        <f t="shared" si="1"/>
        <v>-0.56521739130434778</v>
      </c>
    </row>
    <row r="33" spans="1:7" x14ac:dyDescent="0.25">
      <c r="A33" s="14" t="s">
        <v>39</v>
      </c>
      <c r="B33" s="15"/>
      <c r="C33" s="16"/>
      <c r="D33" s="17">
        <f>[1]Monthly!CX30</f>
        <v>11</v>
      </c>
      <c r="E33" s="17">
        <f>[1]Fiscal!J30</f>
        <v>45</v>
      </c>
      <c r="F33" s="17">
        <f>[1]Monthly!CL30</f>
        <v>0</v>
      </c>
      <c r="G33" s="19" t="e">
        <f t="shared" si="1"/>
        <v>#DIV/0!</v>
      </c>
    </row>
    <row r="34" spans="1:7" x14ac:dyDescent="0.25">
      <c r="A34" s="14" t="s">
        <v>40</v>
      </c>
      <c r="B34" s="15"/>
      <c r="C34" s="16"/>
      <c r="D34" s="17">
        <f>[1]Monthly!CX31</f>
        <v>77</v>
      </c>
      <c r="E34" s="17">
        <f>[1]Fiscal!J31</f>
        <v>287</v>
      </c>
      <c r="F34" s="17">
        <f>[1]Monthly!CL31</f>
        <v>38</v>
      </c>
      <c r="G34" s="19">
        <f t="shared" si="1"/>
        <v>1.0263157894736843</v>
      </c>
    </row>
    <row r="35" spans="1:7" x14ac:dyDescent="0.25">
      <c r="A35" s="21" t="s">
        <v>41</v>
      </c>
      <c r="B35" s="35"/>
      <c r="C35" s="36"/>
      <c r="D35" s="17">
        <f>[1]Monthly!CX32</f>
        <v>531</v>
      </c>
      <c r="E35" s="17">
        <f>[1]Fiscal!J32</f>
        <v>1758</v>
      </c>
      <c r="F35" s="17">
        <f>[1]Monthly!CL32</f>
        <v>456</v>
      </c>
      <c r="G35" s="19">
        <f t="shared" si="1"/>
        <v>0.16447368421052633</v>
      </c>
    </row>
    <row r="36" spans="1:7" x14ac:dyDescent="0.25">
      <c r="A36" s="14" t="s">
        <v>42</v>
      </c>
      <c r="B36" s="15"/>
      <c r="C36" s="16"/>
      <c r="D36" s="17">
        <f>[1]Monthly!CX33</f>
        <v>989</v>
      </c>
      <c r="E36" s="17">
        <f>[1]Fiscal!J33</f>
        <v>3976</v>
      </c>
      <c r="F36" s="17">
        <f>[1]Monthly!CL33</f>
        <v>1520</v>
      </c>
      <c r="G36" s="19">
        <f t="shared" si="1"/>
        <v>-0.3493421052631579</v>
      </c>
    </row>
    <row r="37" spans="1:7" x14ac:dyDescent="0.25">
      <c r="A37" s="14" t="s">
        <v>43</v>
      </c>
      <c r="B37" s="15"/>
      <c r="C37" s="16"/>
      <c r="D37" s="17">
        <f>[1]Monthly!CX34</f>
        <v>56</v>
      </c>
      <c r="E37" s="17">
        <f>[1]Fiscal!J34</f>
        <v>1386</v>
      </c>
      <c r="F37" s="17">
        <f>[1]Monthly!CL34</f>
        <v>62</v>
      </c>
      <c r="G37" s="19">
        <f t="shared" si="1"/>
        <v>-9.6774193548387094E-2</v>
      </c>
    </row>
    <row r="38" spans="1:7" x14ac:dyDescent="0.25">
      <c r="A38" s="14" t="s">
        <v>44</v>
      </c>
      <c r="B38" s="15"/>
      <c r="C38" s="16"/>
      <c r="D38" s="17">
        <f>[1]Monthly!CX35</f>
        <v>23</v>
      </c>
      <c r="E38" s="17">
        <f>[1]Fiscal!J35</f>
        <v>549</v>
      </c>
      <c r="F38" s="17">
        <f>[1]Monthly!CL35</f>
        <v>28</v>
      </c>
      <c r="G38" s="19">
        <f t="shared" si="1"/>
        <v>-0.17857142857142858</v>
      </c>
    </row>
    <row r="39" spans="1:7" x14ac:dyDescent="0.25">
      <c r="A39" s="14" t="s">
        <v>45</v>
      </c>
      <c r="B39" s="15"/>
      <c r="C39" s="16"/>
      <c r="D39" s="17">
        <f>[1]Monthly!CX36</f>
        <v>70</v>
      </c>
      <c r="E39" s="17">
        <f>[1]Fiscal!J36</f>
        <v>247</v>
      </c>
      <c r="F39" s="17">
        <f>[1]Monthly!CL36</f>
        <v>38</v>
      </c>
      <c r="G39" s="19">
        <f t="shared" si="1"/>
        <v>0.84210526315789469</v>
      </c>
    </row>
    <row r="40" spans="1:7" x14ac:dyDescent="0.25">
      <c r="A40" s="21"/>
      <c r="B40" s="22"/>
      <c r="C40" s="22" t="s">
        <v>27</v>
      </c>
      <c r="D40" s="24">
        <f>SUM(D24:D39)</f>
        <v>4386</v>
      </c>
      <c r="E40" s="24">
        <f>SUM(E24:E39)</f>
        <v>17130</v>
      </c>
      <c r="F40" s="24">
        <f>SUM(F24:F39)</f>
        <v>3874</v>
      </c>
      <c r="G40" s="19">
        <f t="shared" si="1"/>
        <v>0.13216313887454828</v>
      </c>
    </row>
    <row r="41" spans="1:7" x14ac:dyDescent="0.25">
      <c r="A41" s="39"/>
      <c r="B41" s="40"/>
      <c r="C41" s="40" t="s">
        <v>46</v>
      </c>
      <c r="D41" s="24">
        <f>SUM(D40,D20)</f>
        <v>63868</v>
      </c>
      <c r="E41" s="24">
        <f>SUM(E40,E20)</f>
        <v>262740</v>
      </c>
      <c r="F41" s="25">
        <f>SUM(F40,F20)</f>
        <v>60585</v>
      </c>
      <c r="G41" s="19">
        <f t="shared" si="1"/>
        <v>5.4188330444829576E-2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[1]Monthly!CX42</f>
        <v>7137</v>
      </c>
      <c r="E45" s="17">
        <f>[1]Fiscal!J42</f>
        <v>27812</v>
      </c>
      <c r="F45" s="17">
        <f>[1]Monthly!CL42</f>
        <v>5879</v>
      </c>
      <c r="G45" s="19">
        <f t="shared" ref="G45:G53" si="2">(+D45-F45)/F45</f>
        <v>0.21398196972274197</v>
      </c>
    </row>
    <row r="46" spans="1:7" x14ac:dyDescent="0.25">
      <c r="A46" s="14" t="s">
        <v>49</v>
      </c>
      <c r="B46" s="15"/>
      <c r="C46" s="16"/>
      <c r="D46" s="43">
        <f>[1]Monthly!CX43</f>
        <v>436</v>
      </c>
      <c r="E46" s="17">
        <f>[1]Fiscal!J43</f>
        <v>1687</v>
      </c>
      <c r="F46" s="17">
        <f>[1]Monthly!CL43</f>
        <v>259</v>
      </c>
      <c r="G46" s="19">
        <f t="shared" si="2"/>
        <v>0.68339768339768336</v>
      </c>
    </row>
    <row r="47" spans="1:7" x14ac:dyDescent="0.25">
      <c r="A47" s="14" t="s">
        <v>50</v>
      </c>
      <c r="B47" s="15"/>
      <c r="C47" s="16"/>
      <c r="D47" s="43">
        <f>[1]Monthly!CX44</f>
        <v>156</v>
      </c>
      <c r="E47" s="17">
        <f>[1]Fiscal!J44</f>
        <v>748</v>
      </c>
      <c r="F47" s="17">
        <f>[1]Monthly!CL44</f>
        <v>136</v>
      </c>
      <c r="G47" s="19">
        <f t="shared" si="2"/>
        <v>0.14705882352941177</v>
      </c>
    </row>
    <row r="48" spans="1:7" x14ac:dyDescent="0.25">
      <c r="A48" s="14" t="s">
        <v>51</v>
      </c>
      <c r="B48" s="15"/>
      <c r="C48" s="16"/>
      <c r="D48" s="43">
        <f>[1]Monthly!CX45</f>
        <v>401</v>
      </c>
      <c r="E48" s="17">
        <f>[1]Fiscal!J45</f>
        <v>739</v>
      </c>
      <c r="F48" s="17">
        <f>[1]Monthly!CL45</f>
        <v>406</v>
      </c>
      <c r="G48" s="19">
        <f t="shared" si="2"/>
        <v>-1.2315270935960592E-2</v>
      </c>
    </row>
    <row r="49" spans="1:7" x14ac:dyDescent="0.25">
      <c r="A49" s="14" t="s">
        <v>52</v>
      </c>
      <c r="B49" s="15"/>
      <c r="C49" s="16"/>
      <c r="D49" s="43">
        <f>[1]Monthly!CX46</f>
        <v>36</v>
      </c>
      <c r="E49" s="17">
        <f>[1]Fiscal!J46</f>
        <v>149</v>
      </c>
      <c r="F49" s="17">
        <f>[1]Monthly!CL46</f>
        <v>39</v>
      </c>
      <c r="G49" s="19">
        <f t="shared" si="2"/>
        <v>-7.6923076923076927E-2</v>
      </c>
    </row>
    <row r="50" spans="1:7" x14ac:dyDescent="0.25">
      <c r="A50" s="14" t="s">
        <v>53</v>
      </c>
      <c r="B50" s="15"/>
      <c r="C50" s="16"/>
      <c r="D50" s="43">
        <f>[1]Monthly!CX47</f>
        <v>341</v>
      </c>
      <c r="E50" s="17">
        <f>[1]Fiscal!J47</f>
        <v>1309</v>
      </c>
      <c r="F50" s="17">
        <f>[1]Monthly!CL47</f>
        <v>418</v>
      </c>
      <c r="G50" s="19">
        <f t="shared" si="2"/>
        <v>-0.18421052631578946</v>
      </c>
    </row>
    <row r="51" spans="1:7" x14ac:dyDescent="0.25">
      <c r="A51" s="14" t="s">
        <v>54</v>
      </c>
      <c r="B51" s="15"/>
      <c r="C51" s="16"/>
      <c r="D51" s="43">
        <f>[1]Monthly!CX48</f>
        <v>116</v>
      </c>
      <c r="E51" s="17">
        <f>[1]Fiscal!J48</f>
        <v>468</v>
      </c>
      <c r="F51" s="17">
        <f>[1]Monthly!CL48</f>
        <v>148</v>
      </c>
      <c r="G51" s="19">
        <f t="shared" si="2"/>
        <v>-0.21621621621621623</v>
      </c>
    </row>
    <row r="52" spans="1:7" x14ac:dyDescent="0.25">
      <c r="A52" s="14" t="s">
        <v>55</v>
      </c>
      <c r="B52" s="15"/>
      <c r="C52" s="16"/>
      <c r="D52" s="43">
        <f>[1]Monthly!CX49</f>
        <v>0</v>
      </c>
      <c r="E52" s="17">
        <f>[1]Fiscal!J49</f>
        <v>0</v>
      </c>
      <c r="F52" s="17">
        <f>[1]Monthly!CL49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8623</v>
      </c>
      <c r="E53" s="24">
        <f>SUM(E45:E52)</f>
        <v>32912</v>
      </c>
      <c r="F53" s="24">
        <f>SUM(F45:F52)</f>
        <v>7285</v>
      </c>
      <c r="G53" s="19">
        <f t="shared" si="2"/>
        <v>0.18366506520247083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[1]Monthly!CX51</f>
        <v>10186</v>
      </c>
      <c r="E56" s="17">
        <f>[1]Fiscal!J51</f>
        <v>39823</v>
      </c>
      <c r="F56" s="17">
        <f>[1]Monthly!CL51</f>
        <v>7717</v>
      </c>
      <c r="G56" s="19">
        <f t="shared" ref="G56:G64" si="3">(+D56-F56)/F56</f>
        <v>0.31994298302449137</v>
      </c>
    </row>
    <row r="57" spans="1:7" x14ac:dyDescent="0.25">
      <c r="A57" s="14" t="s">
        <v>49</v>
      </c>
      <c r="B57" s="15"/>
      <c r="C57" s="16"/>
      <c r="D57" s="17">
        <f>[1]Monthly!CX52</f>
        <v>119</v>
      </c>
      <c r="E57" s="17">
        <f>[1]Fiscal!J52</f>
        <v>442</v>
      </c>
      <c r="F57" s="17">
        <f>[1]Monthly!CL52</f>
        <v>88</v>
      </c>
      <c r="G57" s="19">
        <f t="shared" si="3"/>
        <v>0.35227272727272729</v>
      </c>
    </row>
    <row r="58" spans="1:7" x14ac:dyDescent="0.25">
      <c r="A58" s="14" t="s">
        <v>50</v>
      </c>
      <c r="B58" s="15"/>
      <c r="C58" s="16"/>
      <c r="D58" s="17">
        <f>[1]Monthly!CX53</f>
        <v>370</v>
      </c>
      <c r="E58" s="17">
        <f>[1]Fiscal!J53</f>
        <v>1637</v>
      </c>
      <c r="F58" s="17">
        <f>[1]Monthly!CL53</f>
        <v>464</v>
      </c>
      <c r="G58" s="19">
        <f t="shared" si="3"/>
        <v>-0.20258620689655171</v>
      </c>
    </row>
    <row r="59" spans="1:7" x14ac:dyDescent="0.25">
      <c r="A59" s="14" t="s">
        <v>51</v>
      </c>
      <c r="B59" s="15"/>
      <c r="C59" s="16"/>
      <c r="D59" s="17">
        <f>[1]Monthly!CX54</f>
        <v>335</v>
      </c>
      <c r="E59" s="17">
        <f>[1]Fiscal!J54</f>
        <v>748</v>
      </c>
      <c r="F59" s="17">
        <f>[1]Monthly!CL54</f>
        <v>264</v>
      </c>
      <c r="G59" s="19">
        <f t="shared" si="3"/>
        <v>0.26893939393939392</v>
      </c>
    </row>
    <row r="60" spans="1:7" x14ac:dyDescent="0.25">
      <c r="A60" s="14" t="s">
        <v>52</v>
      </c>
      <c r="B60" s="15"/>
      <c r="C60" s="16"/>
      <c r="D60" s="17">
        <f>[1]Monthly!CX55</f>
        <v>163</v>
      </c>
      <c r="E60" s="17">
        <f>[1]Fiscal!J55</f>
        <v>670</v>
      </c>
      <c r="F60" s="17">
        <f>[1]Monthly!CL55</f>
        <v>120</v>
      </c>
      <c r="G60" s="19">
        <f t="shared" si="3"/>
        <v>0.35833333333333334</v>
      </c>
    </row>
    <row r="61" spans="1:7" x14ac:dyDescent="0.25">
      <c r="A61" s="14" t="s">
        <v>53</v>
      </c>
      <c r="B61" s="15"/>
      <c r="C61" s="16"/>
      <c r="D61" s="17">
        <f>[1]Monthly!CX56</f>
        <v>118</v>
      </c>
      <c r="E61" s="17">
        <f>[1]Fiscal!J56</f>
        <v>488</v>
      </c>
      <c r="F61" s="17">
        <f>[1]Monthly!CL56</f>
        <v>104</v>
      </c>
      <c r="G61" s="19">
        <f t="shared" si="3"/>
        <v>0.13461538461538461</v>
      </c>
    </row>
    <row r="62" spans="1:7" x14ac:dyDescent="0.25">
      <c r="A62" s="14" t="s">
        <v>54</v>
      </c>
      <c r="B62" s="15"/>
      <c r="C62" s="16"/>
      <c r="D62" s="17">
        <f>[1]Monthly!CX57</f>
        <v>213</v>
      </c>
      <c r="E62" s="17">
        <f>[1]Fiscal!J57</f>
        <v>890</v>
      </c>
      <c r="F62" s="17">
        <f>[1]Monthly!CL57</f>
        <v>145</v>
      </c>
      <c r="G62" s="19">
        <f t="shared" si="3"/>
        <v>0.4689655172413793</v>
      </c>
    </row>
    <row r="63" spans="1:7" x14ac:dyDescent="0.25">
      <c r="A63" s="14" t="s">
        <v>55</v>
      </c>
      <c r="B63" s="15"/>
      <c r="C63" s="16"/>
      <c r="D63" s="17">
        <f>[1]Monthly!CX58</f>
        <v>0</v>
      </c>
      <c r="E63" s="17">
        <f>[1]Fiscal!J58</f>
        <v>0</v>
      </c>
      <c r="F63" s="17">
        <f>[1]Monthly!CL58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11504</v>
      </c>
      <c r="E64" s="24">
        <f>SUM(E56:E63)</f>
        <v>44698</v>
      </c>
      <c r="F64" s="24">
        <f>SUM(F56:F63)</f>
        <v>8902</v>
      </c>
      <c r="G64" s="19">
        <f t="shared" si="3"/>
        <v>0.29229386654684342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[1]Monthly!CX59</f>
        <v>10820</v>
      </c>
      <c r="E66" s="17">
        <f>[1]Fiscal!J59</f>
        <v>42263</v>
      </c>
      <c r="F66" s="17">
        <f>[1]Monthly!CL59</f>
        <v>10366</v>
      </c>
      <c r="G66" s="19">
        <f>(+D66-F66)/F66</f>
        <v>4.3797028747829439E-2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[1]Monthly!CX62</f>
        <v>17</v>
      </c>
      <c r="E69" s="43">
        <f>[1]Fiscal!J62</f>
        <v>56</v>
      </c>
      <c r="F69" s="17">
        <f>[1]Monthly!CL62</f>
        <v>24</v>
      </c>
      <c r="G69" s="19">
        <f t="shared" ref="G69:G78" si="4">(+D69-F69)/F69</f>
        <v>-0.29166666666666669</v>
      </c>
    </row>
    <row r="70" spans="1:7" x14ac:dyDescent="0.25">
      <c r="A70" s="49" t="s">
        <v>60</v>
      </c>
      <c r="B70" s="50"/>
      <c r="C70" s="51"/>
      <c r="D70" s="43">
        <f>[1]Monthly!CX63</f>
        <v>49</v>
      </c>
      <c r="E70" s="43">
        <f>[1]Fiscal!J63</f>
        <v>181</v>
      </c>
      <c r="F70" s="17">
        <f>[1]Monthly!CL63</f>
        <v>45</v>
      </c>
      <c r="G70" s="19">
        <f t="shared" si="4"/>
        <v>8.8888888888888892E-2</v>
      </c>
    </row>
    <row r="71" spans="1:7" x14ac:dyDescent="0.25">
      <c r="A71" s="49" t="s">
        <v>61</v>
      </c>
      <c r="B71" s="50"/>
      <c r="C71" s="51"/>
      <c r="D71" s="43">
        <f>[1]Monthly!CX64</f>
        <v>0</v>
      </c>
      <c r="E71" s="43">
        <f>[1]Fiscal!J64</f>
        <v>0</v>
      </c>
      <c r="F71" s="17">
        <f>[1]Monthly!CL64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[1]Monthly!CX65</f>
        <v>0</v>
      </c>
      <c r="E72" s="43">
        <f>[1]Fiscal!J65</f>
        <v>2</v>
      </c>
      <c r="F72" s="17">
        <f>[1]Monthly!CL65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66</v>
      </c>
      <c r="E73" s="24">
        <f>SUM(E69:E72)</f>
        <v>239</v>
      </c>
      <c r="F73" s="24">
        <f>SUM(F69:F72)</f>
        <v>69</v>
      </c>
      <c r="G73" s="19">
        <f t="shared" si="4"/>
        <v>-4.3478260869565216E-2</v>
      </c>
    </row>
    <row r="74" spans="1:7" x14ac:dyDescent="0.25">
      <c r="A74" s="47" t="s">
        <v>63</v>
      </c>
      <c r="B74" s="37"/>
      <c r="C74" s="16"/>
      <c r="D74" s="43">
        <f>[1]Monthly!CX66</f>
        <v>16</v>
      </c>
      <c r="E74" s="43">
        <f>[1]Fiscal!J66</f>
        <v>60</v>
      </c>
      <c r="F74" s="17">
        <f>[1]Monthly!CL66</f>
        <v>15</v>
      </c>
      <c r="G74" s="19">
        <f t="shared" si="4"/>
        <v>6.6666666666666666E-2</v>
      </c>
    </row>
    <row r="75" spans="1:7" x14ac:dyDescent="0.25">
      <c r="A75" s="49" t="s">
        <v>60</v>
      </c>
      <c r="B75" s="44"/>
      <c r="C75" s="51"/>
      <c r="D75" s="43">
        <f>[1]Monthly!CX67</f>
        <v>36</v>
      </c>
      <c r="E75" s="43">
        <f>[1]Fiscal!J67</f>
        <v>188</v>
      </c>
      <c r="F75" s="17">
        <f>[1]Monthly!CL67</f>
        <v>31</v>
      </c>
      <c r="G75" s="19">
        <f t="shared" si="4"/>
        <v>0.16129032258064516</v>
      </c>
    </row>
    <row r="76" spans="1:7" x14ac:dyDescent="0.25">
      <c r="A76" s="49" t="s">
        <v>61</v>
      </c>
      <c r="B76" s="50"/>
      <c r="C76" s="51"/>
      <c r="D76" s="43">
        <f>[1]Monthly!CX68</f>
        <v>5</v>
      </c>
      <c r="E76" s="43">
        <f>[1]Fiscal!J68</f>
        <v>24</v>
      </c>
      <c r="F76" s="17">
        <f>[1]Monthly!CL68</f>
        <v>3</v>
      </c>
      <c r="G76" s="19">
        <f t="shared" si="4"/>
        <v>0.66666666666666663</v>
      </c>
    </row>
    <row r="77" spans="1:7" x14ac:dyDescent="0.25">
      <c r="A77" s="49" t="s">
        <v>62</v>
      </c>
      <c r="B77" s="50"/>
      <c r="C77" s="51"/>
      <c r="D77" s="43">
        <f>[1]Monthly!CX69</f>
        <v>2</v>
      </c>
      <c r="E77" s="43">
        <f>[1]Fiscal!J69</f>
        <v>10</v>
      </c>
      <c r="F77" s="17">
        <f>[1]Monthly!CL69</f>
        <v>1</v>
      </c>
      <c r="G77" s="19">
        <f t="shared" si="4"/>
        <v>1</v>
      </c>
    </row>
    <row r="78" spans="1:7" x14ac:dyDescent="0.25">
      <c r="A78" s="39"/>
      <c r="B78" s="50"/>
      <c r="C78" s="45" t="s">
        <v>27</v>
      </c>
      <c r="D78" s="24">
        <f>SUM(D74:D77)</f>
        <v>59</v>
      </c>
      <c r="E78" s="24">
        <f>SUM(E74:E77)</f>
        <v>282</v>
      </c>
      <c r="F78" s="24">
        <f>SUM(F74:F77)</f>
        <v>50</v>
      </c>
      <c r="G78" s="19">
        <f t="shared" si="4"/>
        <v>0.18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[1]Monthly!CX72</f>
        <v>0</v>
      </c>
      <c r="E81" s="43">
        <f>[1]Fiscal!J72</f>
        <v>2724</v>
      </c>
      <c r="F81" s="17">
        <f>[1]Monthly!CL72</f>
        <v>753</v>
      </c>
      <c r="G81" s="19">
        <f t="shared" ref="G81:G94" si="5">(+D81-F81)/F81</f>
        <v>-1</v>
      </c>
    </row>
    <row r="82" spans="1:7" x14ac:dyDescent="0.25">
      <c r="A82" s="39" t="s">
        <v>66</v>
      </c>
      <c r="B82" s="44"/>
      <c r="C82" s="51"/>
      <c r="D82" s="17">
        <f>[1]Monthly!CX73</f>
        <v>0</v>
      </c>
      <c r="E82" s="43">
        <f>[1]Fiscal!J73</f>
        <v>3060</v>
      </c>
      <c r="F82" s="17">
        <f>[1]Monthly!CL73</f>
        <v>862</v>
      </c>
      <c r="G82" s="19">
        <f t="shared" si="5"/>
        <v>-1</v>
      </c>
    </row>
    <row r="83" spans="1:7" x14ac:dyDescent="0.25">
      <c r="A83" s="39" t="s">
        <v>67</v>
      </c>
      <c r="B83" s="44"/>
      <c r="C83" s="51"/>
      <c r="D83" s="17">
        <f>[1]Monthly!CX74</f>
        <v>0</v>
      </c>
      <c r="E83" s="43">
        <f>[1]Fiscal!J74</f>
        <v>21</v>
      </c>
      <c r="F83" s="17">
        <f>[1]Monthly!CL74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[1]Monthly!CX75</f>
        <v>0</v>
      </c>
      <c r="E84" s="43">
        <f>[1]Fiscal!J75</f>
        <v>66</v>
      </c>
      <c r="F84" s="17">
        <f>[1]Monthly!CL75</f>
        <v>33</v>
      </c>
      <c r="G84" s="19">
        <f t="shared" si="5"/>
        <v>-1</v>
      </c>
    </row>
    <row r="85" spans="1:7" x14ac:dyDescent="0.25">
      <c r="A85" s="39" t="s">
        <v>69</v>
      </c>
      <c r="B85" s="44"/>
      <c r="C85" s="51"/>
      <c r="D85" s="17">
        <f>[1]Monthly!CX76</f>
        <v>0</v>
      </c>
      <c r="E85" s="43">
        <f>[1]Fiscal!J76</f>
        <v>0</v>
      </c>
      <c r="F85" s="17">
        <f>[1]Monthly!CL76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[1]Monthly!CX77</f>
        <v>0</v>
      </c>
      <c r="E86" s="43">
        <f>[1]Fiscal!J77</f>
        <v>289670</v>
      </c>
      <c r="F86" s="17">
        <f>[1]Monthly!CL77</f>
        <v>87805</v>
      </c>
      <c r="G86" s="19">
        <f t="shared" si="5"/>
        <v>-1</v>
      </c>
    </row>
    <row r="87" spans="1:7" x14ac:dyDescent="0.25">
      <c r="A87" s="39" t="s">
        <v>71</v>
      </c>
      <c r="B87" s="44"/>
      <c r="C87" s="51"/>
      <c r="D87" s="17">
        <f>[1]Monthly!CX78</f>
        <v>1</v>
      </c>
      <c r="E87" s="43">
        <f>[1]Fiscal!J78</f>
        <v>9</v>
      </c>
      <c r="F87" s="17">
        <f>[1]Monthly!CL78</f>
        <v>1</v>
      </c>
      <c r="G87" s="19">
        <f t="shared" si="5"/>
        <v>0</v>
      </c>
    </row>
    <row r="88" spans="1:7" x14ac:dyDescent="0.25">
      <c r="A88" s="39" t="s">
        <v>72</v>
      </c>
      <c r="B88" s="44"/>
      <c r="C88" s="51"/>
      <c r="D88" s="17">
        <f>[1]Monthly!CX79</f>
        <v>1</v>
      </c>
      <c r="E88" s="43">
        <f>[1]Fiscal!J79</f>
        <v>1</v>
      </c>
      <c r="F88" s="17">
        <f>[1]Monthly!CL79</f>
        <v>2</v>
      </c>
      <c r="G88" s="19">
        <f t="shared" si="5"/>
        <v>-0.5</v>
      </c>
    </row>
    <row r="89" spans="1:7" x14ac:dyDescent="0.25">
      <c r="A89" s="39" t="s">
        <v>73</v>
      </c>
      <c r="B89" s="44"/>
      <c r="C89" s="51"/>
      <c r="D89" s="17">
        <f>[1]Monthly!CX80</f>
        <v>0</v>
      </c>
      <c r="E89" s="43">
        <f>[1]Fiscal!J80</f>
        <v>0</v>
      </c>
      <c r="F89" s="17">
        <f>[1]Monthly!CL80</f>
        <v>15</v>
      </c>
      <c r="G89" s="19">
        <f t="shared" si="5"/>
        <v>-1</v>
      </c>
    </row>
    <row r="90" spans="1:7" x14ac:dyDescent="0.25">
      <c r="A90" s="39" t="s">
        <v>52</v>
      </c>
      <c r="B90" s="44"/>
      <c r="C90" s="51"/>
      <c r="D90" s="17">
        <f>[1]Monthly!CX81</f>
        <v>0</v>
      </c>
      <c r="E90" s="43">
        <f>[1]Fiscal!J81</f>
        <v>0</v>
      </c>
      <c r="F90" s="17">
        <f>[1]Monthly!CL81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[1]Monthly!CX82</f>
        <v>29</v>
      </c>
      <c r="E91" s="43">
        <f>[1]Fiscal!J82</f>
        <v>162</v>
      </c>
      <c r="F91" s="17">
        <f>[1]Monthly!CL82</f>
        <v>16</v>
      </c>
      <c r="G91" s="19">
        <f t="shared" si="5"/>
        <v>0.8125</v>
      </c>
    </row>
    <row r="92" spans="1:7" x14ac:dyDescent="0.25">
      <c r="A92" s="39" t="s">
        <v>54</v>
      </c>
      <c r="B92" s="44"/>
      <c r="C92" s="51"/>
      <c r="D92" s="17">
        <f>[1]Monthly!CX83</f>
        <v>17</v>
      </c>
      <c r="E92" s="43">
        <f>[1]Fiscal!J83</f>
        <v>75</v>
      </c>
      <c r="F92" s="17">
        <f>[1]Monthly!CL83</f>
        <v>15</v>
      </c>
      <c r="G92" s="19">
        <f t="shared" si="5"/>
        <v>0.13333333333333333</v>
      </c>
    </row>
    <row r="93" spans="1:7" x14ac:dyDescent="0.25">
      <c r="A93" s="39" t="s">
        <v>55</v>
      </c>
      <c r="B93" s="44"/>
      <c r="C93" s="51"/>
      <c r="D93" s="17">
        <f>[1]Monthly!CX84</f>
        <v>0</v>
      </c>
      <c r="E93" s="43">
        <f>[1]Fiscal!J84</f>
        <v>0</v>
      </c>
      <c r="F93" s="17">
        <f>[1]Monthly!CL84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48</v>
      </c>
      <c r="E94" s="24">
        <f>SUM(E81:E93)</f>
        <v>295788</v>
      </c>
      <c r="F94" s="24">
        <f>SUM(F81:F93)</f>
        <v>89502</v>
      </c>
      <c r="G94" s="19">
        <f t="shared" si="5"/>
        <v>-0.99946369913521482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[1]Monthly!CX88</f>
        <v>0</v>
      </c>
      <c r="E97" s="43">
        <f>[1]Fiscal!J88</f>
        <v>73511</v>
      </c>
      <c r="F97" s="30">
        <f>[1]Monthly!CL88</f>
        <v>13966</v>
      </c>
      <c r="G97" s="19">
        <f t="shared" ref="G97:G102" si="6">(+D97-F97)/F97</f>
        <v>-1</v>
      </c>
    </row>
    <row r="98" spans="1:7" x14ac:dyDescent="0.25">
      <c r="A98" s="39" t="s">
        <v>76</v>
      </c>
      <c r="B98" s="44"/>
      <c r="C98" s="51"/>
      <c r="D98" s="30">
        <f>[1]Monthly!CX89</f>
        <v>0</v>
      </c>
      <c r="E98" s="43">
        <f>[1]Fiscal!J89</f>
        <v>78669</v>
      </c>
      <c r="F98" s="30">
        <f>[1]Monthly!CL89</f>
        <v>2359</v>
      </c>
      <c r="G98" s="19">
        <f t="shared" si="6"/>
        <v>-1</v>
      </c>
    </row>
    <row r="99" spans="1:7" x14ac:dyDescent="0.25">
      <c r="A99" s="39" t="s">
        <v>77</v>
      </c>
      <c r="B99" s="44"/>
      <c r="C99" s="51"/>
      <c r="D99" s="30">
        <f>[1]Monthly!CX90</f>
        <v>0</v>
      </c>
      <c r="E99" s="43">
        <f>[1]Fiscal!J90</f>
        <v>3</v>
      </c>
      <c r="F99" s="30">
        <f>[1]Monthly!CL90</f>
        <v>2</v>
      </c>
      <c r="G99" s="19">
        <f t="shared" si="6"/>
        <v>-1</v>
      </c>
    </row>
    <row r="100" spans="1:7" x14ac:dyDescent="0.25">
      <c r="A100" s="39" t="s">
        <v>78</v>
      </c>
      <c r="B100" s="44"/>
      <c r="C100" s="51"/>
      <c r="D100" s="30">
        <f>[1]Monthly!CX91</f>
        <v>0</v>
      </c>
      <c r="E100" s="43">
        <f>[1]Fiscal!J91</f>
        <v>77632</v>
      </c>
      <c r="F100" s="30">
        <f>[1]Monthly!CL91</f>
        <v>21975</v>
      </c>
      <c r="G100" s="19">
        <f t="shared" si="6"/>
        <v>-1</v>
      </c>
    </row>
    <row r="101" spans="1:7" x14ac:dyDescent="0.25">
      <c r="A101" s="39" t="s">
        <v>79</v>
      </c>
      <c r="B101" s="44"/>
      <c r="C101" s="51"/>
      <c r="D101" s="30">
        <f>[1]Monthly!CX92</f>
        <v>0</v>
      </c>
      <c r="E101" s="43">
        <f>[1]Fiscal!J92</f>
        <v>1569</v>
      </c>
      <c r="F101" s="30">
        <f>[1]Monthly!CL92</f>
        <v>232</v>
      </c>
      <c r="G101" s="19">
        <f t="shared" si="6"/>
        <v>-1</v>
      </c>
    </row>
    <row r="102" spans="1:7" x14ac:dyDescent="0.25">
      <c r="A102" s="39" t="s">
        <v>80</v>
      </c>
      <c r="B102" s="44"/>
      <c r="C102" s="51"/>
      <c r="D102" s="30">
        <f>[1]Monthly!CX93</f>
        <v>0</v>
      </c>
      <c r="E102" s="43">
        <f>[1]Fiscal!J93</f>
        <v>172</v>
      </c>
      <c r="F102" s="30">
        <f>[1]Monthly!CL93</f>
        <v>695</v>
      </c>
      <c r="G102" s="19">
        <f t="shared" si="6"/>
        <v>-1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[1]Monthly!CX96</f>
        <v>0</v>
      </c>
      <c r="E106" s="43">
        <f>[1]Fiscal!J96</f>
        <v>0</v>
      </c>
      <c r="F106" s="17">
        <f>[1]Monthly!CL96</f>
        <v>25</v>
      </c>
      <c r="G106" s="19">
        <f t="shared" ref="G106:G122" si="7">(+D106-F106)/F106</f>
        <v>-1</v>
      </c>
    </row>
    <row r="107" spans="1:7" x14ac:dyDescent="0.25">
      <c r="A107" s="39" t="s">
        <v>84</v>
      </c>
      <c r="B107" s="44"/>
      <c r="C107" s="51"/>
      <c r="D107" s="17">
        <f>[1]Monthly!CX97</f>
        <v>0</v>
      </c>
      <c r="E107" s="43">
        <f>[1]Fiscal!J97</f>
        <v>0</v>
      </c>
      <c r="F107" s="17">
        <f>[1]Monthly!CL97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[1]Monthly!CX98</f>
        <v>4676</v>
      </c>
      <c r="E108" s="43">
        <f>[1]Fiscal!J98</f>
        <v>19472</v>
      </c>
      <c r="F108" s="17">
        <f>[1]Monthly!CL98</f>
        <v>3876</v>
      </c>
      <c r="G108" s="19">
        <f t="shared" si="7"/>
        <v>0.20639834881320948</v>
      </c>
    </row>
    <row r="109" spans="1:7" x14ac:dyDescent="0.25">
      <c r="A109" s="54" t="s">
        <v>86</v>
      </c>
      <c r="B109" s="44"/>
      <c r="C109" s="51"/>
      <c r="D109" s="17">
        <f>[1]Monthly!CX99</f>
        <v>1662</v>
      </c>
      <c r="E109" s="43">
        <f>[1]Fiscal!J99</f>
        <v>7129</v>
      </c>
      <c r="F109" s="17">
        <f>[1]Monthly!CL99</f>
        <v>1488</v>
      </c>
      <c r="G109" s="19">
        <f t="shared" si="7"/>
        <v>0.11693548387096774</v>
      </c>
    </row>
    <row r="110" spans="1:7" x14ac:dyDescent="0.25">
      <c r="A110" s="54" t="s">
        <v>87</v>
      </c>
      <c r="B110" s="44"/>
      <c r="C110" s="51"/>
      <c r="D110" s="17">
        <f>[1]Monthly!CX100</f>
        <v>1894</v>
      </c>
      <c r="E110" s="43">
        <f>[1]Fiscal!J100</f>
        <v>7308</v>
      </c>
      <c r="F110" s="17">
        <f>[1]Monthly!CL100</f>
        <v>1576</v>
      </c>
      <c r="G110" s="19">
        <f t="shared" si="7"/>
        <v>0.20177664974619289</v>
      </c>
    </row>
    <row r="111" spans="1:7" x14ac:dyDescent="0.25">
      <c r="A111" s="54" t="s">
        <v>88</v>
      </c>
      <c r="B111" s="44"/>
      <c r="C111" s="51"/>
      <c r="D111" s="17">
        <f>[1]Monthly!CX101</f>
        <v>860</v>
      </c>
      <c r="E111" s="43">
        <f>[1]Fiscal!J101</f>
        <v>3158</v>
      </c>
      <c r="F111" s="17">
        <f>[1]Monthly!CL101</f>
        <v>745</v>
      </c>
      <c r="G111" s="19">
        <f t="shared" si="7"/>
        <v>0.15436241610738255</v>
      </c>
    </row>
    <row r="112" spans="1:7" x14ac:dyDescent="0.25">
      <c r="A112" s="39" t="s">
        <v>89</v>
      </c>
      <c r="B112" s="44"/>
      <c r="C112" s="51"/>
      <c r="D112" s="17">
        <f>[1]Monthly!CX102</f>
        <v>1043</v>
      </c>
      <c r="E112" s="43">
        <f>[1]Fiscal!J102</f>
        <v>4218</v>
      </c>
      <c r="F112" s="17">
        <f>[1]Monthly!CL102</f>
        <v>833</v>
      </c>
      <c r="G112" s="19">
        <f t="shared" si="7"/>
        <v>0.25210084033613445</v>
      </c>
    </row>
    <row r="113" spans="1:7" x14ac:dyDescent="0.25">
      <c r="A113" s="39" t="s">
        <v>49</v>
      </c>
      <c r="B113" s="44"/>
      <c r="C113" s="51"/>
      <c r="D113" s="17">
        <f>[1]Monthly!CX103</f>
        <v>40</v>
      </c>
      <c r="E113" s="43">
        <f>[1]Fiscal!J103</f>
        <v>250</v>
      </c>
      <c r="F113" s="17">
        <f>[1]Monthly!CL103</f>
        <v>44</v>
      </c>
      <c r="G113" s="19">
        <f t="shared" si="7"/>
        <v>-9.0909090909090912E-2</v>
      </c>
    </row>
    <row r="114" spans="1:7" x14ac:dyDescent="0.25">
      <c r="A114" s="39" t="s">
        <v>50</v>
      </c>
      <c r="B114" s="44"/>
      <c r="C114" s="51"/>
      <c r="D114" s="17">
        <f>[1]Monthly!CX104</f>
        <v>10</v>
      </c>
      <c r="E114" s="43">
        <f>[1]Fiscal!J104</f>
        <v>17</v>
      </c>
      <c r="F114" s="17">
        <f>[1]Monthly!CL104</f>
        <v>9</v>
      </c>
      <c r="G114" s="19">
        <f t="shared" si="7"/>
        <v>0.1111111111111111</v>
      </c>
    </row>
    <row r="115" spans="1:7" x14ac:dyDescent="0.25">
      <c r="A115" s="39" t="s">
        <v>51</v>
      </c>
      <c r="B115" s="44"/>
      <c r="C115" s="51"/>
      <c r="D115" s="17">
        <f>[1]Monthly!CX105</f>
        <v>18</v>
      </c>
      <c r="E115" s="43">
        <f>[1]Fiscal!J105</f>
        <v>31</v>
      </c>
      <c r="F115" s="17">
        <f>[1]Monthly!CL105</f>
        <v>14</v>
      </c>
      <c r="G115" s="19">
        <f t="shared" si="7"/>
        <v>0.2857142857142857</v>
      </c>
    </row>
    <row r="116" spans="1:7" x14ac:dyDescent="0.25">
      <c r="A116" s="39" t="s">
        <v>52</v>
      </c>
      <c r="B116" s="44"/>
      <c r="C116" s="51"/>
      <c r="D116" s="17">
        <f>[1]Monthly!CX106</f>
        <v>3</v>
      </c>
      <c r="E116" s="43">
        <f>[1]Fiscal!J106</f>
        <v>9</v>
      </c>
      <c r="F116" s="17">
        <f>[1]Monthly!CL106</f>
        <v>8</v>
      </c>
      <c r="G116" s="19">
        <f t="shared" si="7"/>
        <v>-0.625</v>
      </c>
    </row>
    <row r="117" spans="1:7" x14ac:dyDescent="0.25">
      <c r="A117" s="39" t="s">
        <v>53</v>
      </c>
      <c r="B117" s="44"/>
      <c r="C117" s="51"/>
      <c r="D117" s="17">
        <f>[1]Monthly!CX107</f>
        <v>23</v>
      </c>
      <c r="E117" s="43">
        <f>[1]Fiscal!J107</f>
        <v>126</v>
      </c>
      <c r="F117" s="17">
        <f>[1]Monthly!CL107</f>
        <v>45</v>
      </c>
      <c r="G117" s="19">
        <f t="shared" si="7"/>
        <v>-0.48888888888888887</v>
      </c>
    </row>
    <row r="118" spans="1:7" x14ac:dyDescent="0.25">
      <c r="A118" s="39" t="s">
        <v>54</v>
      </c>
      <c r="B118" s="44"/>
      <c r="C118" s="51"/>
      <c r="D118" s="17">
        <f>[1]Monthly!CX108</f>
        <v>35</v>
      </c>
      <c r="E118" s="43">
        <f>[1]Fiscal!J108</f>
        <v>114</v>
      </c>
      <c r="F118" s="17">
        <f>[1]Monthly!CL108</f>
        <v>42</v>
      </c>
      <c r="G118" s="19">
        <f t="shared" si="7"/>
        <v>-0.16666666666666666</v>
      </c>
    </row>
    <row r="119" spans="1:7" x14ac:dyDescent="0.25">
      <c r="A119" s="39" t="s">
        <v>90</v>
      </c>
      <c r="B119" s="44"/>
      <c r="C119" s="51"/>
      <c r="D119" s="17">
        <f>[1]Monthly!CX109</f>
        <v>95</v>
      </c>
      <c r="E119" s="43">
        <f>[1]Fiscal!J109</f>
        <v>367</v>
      </c>
      <c r="F119" s="17">
        <f>[1]Monthly!CL109</f>
        <v>111</v>
      </c>
      <c r="G119" s="19">
        <f t="shared" si="7"/>
        <v>-0.14414414414414414</v>
      </c>
    </row>
    <row r="120" spans="1:7" x14ac:dyDescent="0.25">
      <c r="A120" s="39" t="s">
        <v>55</v>
      </c>
      <c r="B120" s="44"/>
      <c r="C120" s="51"/>
      <c r="D120" s="17">
        <f>[1]Monthly!CX110</f>
        <v>0</v>
      </c>
      <c r="E120" s="43">
        <f>[1]Fiscal!J110</f>
        <v>0</v>
      </c>
      <c r="F120" s="17">
        <f>[1]Monthly!CL110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[1]Monthly!CX111</f>
        <v>0</v>
      </c>
      <c r="E121" s="43">
        <f>[1]Fiscal!J111</f>
        <v>0</v>
      </c>
      <c r="F121" s="17">
        <f>[1]Monthly!CL111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10359</v>
      </c>
      <c r="E122" s="24">
        <f>+SUM(E106:E121)</f>
        <v>42199</v>
      </c>
      <c r="F122" s="24">
        <f>+SUM(F106:F121)</f>
        <v>8816</v>
      </c>
      <c r="G122" s="19">
        <f t="shared" si="7"/>
        <v>0.17502268602540835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[1]Monthly!CX115</f>
        <v>5</v>
      </c>
      <c r="E125" s="43">
        <f>[1]Fiscal!J115</f>
        <v>25</v>
      </c>
      <c r="F125" s="17">
        <f>[1]Monthly!CL115</f>
        <v>4</v>
      </c>
      <c r="G125" s="19">
        <f>(+D125-F125)/F125</f>
        <v>0.25</v>
      </c>
    </row>
    <row r="126" spans="1:7" x14ac:dyDescent="0.25">
      <c r="A126" s="39" t="s">
        <v>94</v>
      </c>
      <c r="B126" s="44"/>
      <c r="C126" s="51"/>
      <c r="D126" s="17">
        <f>[1]Monthly!CX116</f>
        <v>86</v>
      </c>
      <c r="E126" s="43">
        <f>[1]Fiscal!J116</f>
        <v>344</v>
      </c>
      <c r="F126" s="17">
        <f>[1]Monthly!CL116</f>
        <v>84</v>
      </c>
      <c r="G126" s="19">
        <f>(+D126-F126)/F126</f>
        <v>2.3809523809523808E-2</v>
      </c>
    </row>
    <row r="127" spans="1:7" x14ac:dyDescent="0.25">
      <c r="A127" s="39" t="s">
        <v>95</v>
      </c>
      <c r="B127" s="44"/>
      <c r="C127" s="51"/>
      <c r="D127" s="17">
        <f>[1]Monthly!CX117</f>
        <v>83</v>
      </c>
      <c r="E127" s="43">
        <f>[1]Fiscal!J117</f>
        <v>417</v>
      </c>
      <c r="F127" s="17">
        <f>[1]Monthly!CL117</f>
        <v>76</v>
      </c>
      <c r="G127" s="19">
        <f>(+D127-F127)/F127</f>
        <v>9.2105263157894732E-2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[1]Monthly!CX120</f>
        <v>14</v>
      </c>
      <c r="E130" s="43">
        <f>[1]Fiscal!J120</f>
        <v>100</v>
      </c>
      <c r="F130" s="17">
        <f>[1]Monthly!CL120</f>
        <v>42</v>
      </c>
      <c r="G130" s="19">
        <f>(+D130-F130)/F130</f>
        <v>-0.66666666666666663</v>
      </c>
    </row>
    <row r="131" spans="1:7" x14ac:dyDescent="0.25">
      <c r="A131" s="49" t="s">
        <v>98</v>
      </c>
      <c r="B131" s="44"/>
      <c r="C131" s="51"/>
      <c r="D131" s="17">
        <f>[1]Monthly!CX121</f>
        <v>40</v>
      </c>
      <c r="E131" s="43">
        <f>[1]Fiscal!J121</f>
        <v>188</v>
      </c>
      <c r="F131" s="17">
        <f>[1]Monthly!CL121</f>
        <v>47</v>
      </c>
      <c r="G131" s="19">
        <f>(+D131-F131)/F131</f>
        <v>-0.14893617021276595</v>
      </c>
    </row>
    <row r="132" spans="1:7" x14ac:dyDescent="0.25">
      <c r="A132" s="49" t="s">
        <v>99</v>
      </c>
      <c r="B132" s="44"/>
      <c r="C132" s="51"/>
      <c r="D132" s="17">
        <f>[1]Monthly!CX122</f>
        <v>0</v>
      </c>
      <c r="E132" s="43">
        <f>[1]Fiscal!J122</f>
        <v>69</v>
      </c>
      <c r="F132" s="17">
        <f>[1]Monthly!CL122</f>
        <v>0</v>
      </c>
      <c r="G132" s="19"/>
    </row>
    <row r="133" spans="1:7" x14ac:dyDescent="0.25">
      <c r="A133" s="4"/>
      <c r="B133" s="4"/>
      <c r="C133" s="11"/>
      <c r="D133" s="32"/>
      <c r="E133" s="32"/>
      <c r="F133" s="32"/>
      <c r="G133" s="12"/>
    </row>
    <row r="134" spans="1:7" x14ac:dyDescent="0.25">
      <c r="A134" s="2" t="s">
        <v>100</v>
      </c>
      <c r="B134" s="4"/>
      <c r="C134" s="11"/>
      <c r="D134" s="32"/>
      <c r="E134" s="32"/>
      <c r="F134" s="32"/>
      <c r="G134" s="12"/>
    </row>
    <row r="135" spans="1:7" x14ac:dyDescent="0.25">
      <c r="A135" s="14" t="s">
        <v>101</v>
      </c>
      <c r="B135" s="15"/>
      <c r="C135" s="16"/>
      <c r="D135" s="17">
        <f>[1]Monthly!CX125</f>
        <v>0</v>
      </c>
      <c r="E135" s="43">
        <f>[1]Fiscal!J125</f>
        <v>97680</v>
      </c>
      <c r="F135" s="17">
        <f>[1]Monthly!CL125</f>
        <v>36124</v>
      </c>
      <c r="G135" s="19">
        <f t="shared" ref="G135:G143" si="8">(+D135-F135)/F135</f>
        <v>-1</v>
      </c>
    </row>
    <row r="136" spans="1:7" x14ac:dyDescent="0.25">
      <c r="A136" s="39" t="s">
        <v>49</v>
      </c>
      <c r="B136" s="44"/>
      <c r="C136" s="51"/>
      <c r="D136" s="17">
        <f>[1]Monthly!CX126</f>
        <v>153</v>
      </c>
      <c r="E136" s="43">
        <f>[1]Fiscal!J126</f>
        <v>627</v>
      </c>
      <c r="F136" s="17">
        <f>[1]Monthly!CL126</f>
        <v>146</v>
      </c>
      <c r="G136" s="19">
        <f t="shared" si="8"/>
        <v>4.7945205479452052E-2</v>
      </c>
    </row>
    <row r="137" spans="1:7" x14ac:dyDescent="0.25">
      <c r="A137" s="39" t="s">
        <v>50</v>
      </c>
      <c r="B137" s="44"/>
      <c r="C137" s="51"/>
      <c r="D137" s="17">
        <f>[1]Monthly!CX127</f>
        <v>354</v>
      </c>
      <c r="E137" s="43">
        <f>[1]Fiscal!J127</f>
        <v>1509</v>
      </c>
      <c r="F137" s="17">
        <f>[1]Monthly!CL127</f>
        <v>246</v>
      </c>
      <c r="G137" s="19">
        <f t="shared" si="8"/>
        <v>0.43902439024390244</v>
      </c>
    </row>
    <row r="138" spans="1:7" x14ac:dyDescent="0.25">
      <c r="A138" s="39" t="s">
        <v>73</v>
      </c>
      <c r="B138" s="44"/>
      <c r="C138" s="51"/>
      <c r="D138" s="17">
        <f>[1]Monthly!CX128</f>
        <v>146</v>
      </c>
      <c r="E138" s="43">
        <f>[1]Fiscal!J128</f>
        <v>279</v>
      </c>
      <c r="F138" s="17">
        <f>[1]Monthly!CL128</f>
        <v>344</v>
      </c>
      <c r="G138" s="19">
        <f t="shared" si="8"/>
        <v>-0.57558139534883723</v>
      </c>
    </row>
    <row r="139" spans="1:7" x14ac:dyDescent="0.25">
      <c r="A139" s="39" t="s">
        <v>52</v>
      </c>
      <c r="B139" s="44"/>
      <c r="C139" s="51"/>
      <c r="D139" s="17">
        <f>[1]Monthly!CX129</f>
        <v>35</v>
      </c>
      <c r="E139" s="43">
        <f>[1]Fiscal!J129</f>
        <v>168</v>
      </c>
      <c r="F139" s="17">
        <f>[1]Monthly!CL129</f>
        <v>45</v>
      </c>
      <c r="G139" s="19">
        <f t="shared" si="8"/>
        <v>-0.22222222222222221</v>
      </c>
    </row>
    <row r="140" spans="1:7" x14ac:dyDescent="0.25">
      <c r="A140" s="39" t="s">
        <v>102</v>
      </c>
      <c r="B140" s="44"/>
      <c r="C140" s="51"/>
      <c r="D140" s="17">
        <f>[1]Monthly!CX130</f>
        <v>231</v>
      </c>
      <c r="E140" s="43">
        <f>[1]Fiscal!J130</f>
        <v>954</v>
      </c>
      <c r="F140" s="17">
        <f>[1]Monthly!CL130</f>
        <v>144</v>
      </c>
      <c r="G140" s="19">
        <f t="shared" si="8"/>
        <v>0.60416666666666663</v>
      </c>
    </row>
    <row r="141" spans="1:7" x14ac:dyDescent="0.25">
      <c r="A141" s="39" t="s">
        <v>54</v>
      </c>
      <c r="B141" s="44"/>
      <c r="C141" s="51"/>
      <c r="D141" s="17">
        <f>[1]Monthly!CX131</f>
        <v>210</v>
      </c>
      <c r="E141" s="43">
        <f>[1]Fiscal!J131</f>
        <v>958</v>
      </c>
      <c r="F141" s="17">
        <f>[1]Monthly!CL131</f>
        <v>196</v>
      </c>
      <c r="G141" s="19">
        <f t="shared" si="8"/>
        <v>7.1428571428571425E-2</v>
      </c>
    </row>
    <row r="142" spans="1:7" x14ac:dyDescent="0.25">
      <c r="A142" s="39" t="s">
        <v>55</v>
      </c>
      <c r="B142" s="44"/>
      <c r="C142" s="51"/>
      <c r="D142" s="17">
        <f>[1]Monthly!CX132</f>
        <v>0</v>
      </c>
      <c r="E142" s="43">
        <f>[1]Fiscal!J132</f>
        <v>0</v>
      </c>
      <c r="F142" s="17">
        <f>[1]Monthly!CL132</f>
        <v>0</v>
      </c>
      <c r="G142" s="19"/>
    </row>
    <row r="143" spans="1:7" x14ac:dyDescent="0.25">
      <c r="A143" s="39"/>
      <c r="B143" s="44"/>
      <c r="C143" s="60" t="s">
        <v>27</v>
      </c>
      <c r="D143" s="24">
        <f>SUM(D135:D142)</f>
        <v>1129</v>
      </c>
      <c r="E143" s="24">
        <f>SUM(E135:E142)</f>
        <v>102175</v>
      </c>
      <c r="F143" s="24">
        <f>SUM(F135:F142)</f>
        <v>37245</v>
      </c>
      <c r="G143" s="19">
        <f t="shared" si="8"/>
        <v>-0.96968720633642103</v>
      </c>
    </row>
    <row r="144" spans="1:7" x14ac:dyDescent="0.25">
      <c r="A144" s="4"/>
      <c r="B144" s="4"/>
      <c r="C144" s="11"/>
      <c r="D144" s="32"/>
      <c r="E144" s="32"/>
      <c r="F144" s="32"/>
      <c r="G144" s="12"/>
    </row>
    <row r="145" spans="1:7" x14ac:dyDescent="0.25">
      <c r="A145" s="4"/>
      <c r="B145" s="61"/>
      <c r="C145" s="8"/>
      <c r="D145" s="62"/>
      <c r="E145" s="62"/>
      <c r="F145" s="63"/>
      <c r="G145" s="64"/>
    </row>
    <row r="146" spans="1:7" x14ac:dyDescent="0.25">
      <c r="A146" s="2" t="s">
        <v>103</v>
      </c>
      <c r="B146" s="61" t="s">
        <v>104</v>
      </c>
      <c r="C146" s="8" t="s">
        <v>105</v>
      </c>
      <c r="D146" s="62" t="s">
        <v>106</v>
      </c>
      <c r="E146" s="62" t="s">
        <v>107</v>
      </c>
      <c r="F146" s="63" t="s">
        <v>108</v>
      </c>
      <c r="G146" s="10" t="s">
        <v>7</v>
      </c>
    </row>
    <row r="147" spans="1:7" x14ac:dyDescent="0.25">
      <c r="A147" s="65" t="s">
        <v>109</v>
      </c>
      <c r="B147" s="66" t="s">
        <v>110</v>
      </c>
      <c r="C147" s="62" t="s">
        <v>111</v>
      </c>
      <c r="D147" s="62" t="s">
        <v>111</v>
      </c>
      <c r="E147" s="62" t="s">
        <v>112</v>
      </c>
      <c r="F147" s="63" t="s">
        <v>112</v>
      </c>
      <c r="G147" s="8" t="s">
        <v>11</v>
      </c>
    </row>
    <row r="148" spans="1:7" x14ac:dyDescent="0.25">
      <c r="A148" s="67" t="s">
        <v>113</v>
      </c>
      <c r="B148" s="68">
        <f>[1]Monthly!CX137</f>
        <v>0</v>
      </c>
      <c r="C148" s="69">
        <f>[1]Monthly!CX138</f>
        <v>0</v>
      </c>
      <c r="D148" s="17">
        <f>[1]Fiscal!J138</f>
        <v>240</v>
      </c>
      <c r="E148" s="68">
        <f>[1]Monthly!CL137</f>
        <v>9</v>
      </c>
      <c r="F148" s="69">
        <f>[1]Monthly!CL138</f>
        <v>85</v>
      </c>
      <c r="G148" s="19">
        <f t="shared" ref="G148:G154" si="9">(C148-F148)/F148</f>
        <v>-1</v>
      </c>
    </row>
    <row r="149" spans="1:7" x14ac:dyDescent="0.25">
      <c r="A149" s="67" t="s">
        <v>114</v>
      </c>
      <c r="B149" s="70">
        <f>[1]Monthly!CX139</f>
        <v>0</v>
      </c>
      <c r="C149" s="69">
        <f>[1]Monthly!CX140</f>
        <v>0</v>
      </c>
      <c r="D149" s="17">
        <f>[1]Fiscal!J140</f>
        <v>1093</v>
      </c>
      <c r="E149" s="70">
        <f>[1]Monthly!CL139</f>
        <v>12</v>
      </c>
      <c r="F149" s="69">
        <f>[1]Monthly!CL140</f>
        <v>312</v>
      </c>
      <c r="G149" s="19">
        <f t="shared" si="9"/>
        <v>-1</v>
      </c>
    </row>
    <row r="150" spans="1:7" x14ac:dyDescent="0.25">
      <c r="A150" s="67" t="s">
        <v>115</v>
      </c>
      <c r="B150" s="70">
        <f>[1]Monthly!CX141</f>
        <v>0</v>
      </c>
      <c r="C150" s="69">
        <f>[1]Monthly!CX142</f>
        <v>0</v>
      </c>
      <c r="D150" s="17">
        <f>[1]Fiscal!J142</f>
        <v>129</v>
      </c>
      <c r="E150" s="70">
        <f>[1]Monthly!CL141</f>
        <v>8</v>
      </c>
      <c r="F150" s="69">
        <f>[1]Monthly!CL142</f>
        <v>123</v>
      </c>
      <c r="G150" s="19">
        <f t="shared" si="9"/>
        <v>-1</v>
      </c>
    </row>
    <row r="151" spans="1:7" x14ac:dyDescent="0.25">
      <c r="A151" s="67" t="s">
        <v>116</v>
      </c>
      <c r="B151" s="70">
        <f>[1]Monthly!CX143</f>
        <v>0</v>
      </c>
      <c r="C151" s="69">
        <f>[1]Monthly!CX144</f>
        <v>0</v>
      </c>
      <c r="D151" s="17">
        <f>[1]Fiscal!J144</f>
        <v>0</v>
      </c>
      <c r="E151" s="70">
        <f>[1]Monthly!CL143</f>
        <v>0</v>
      </c>
      <c r="F151" s="69">
        <f>[1]Monthly!CL144</f>
        <v>0</v>
      </c>
      <c r="G151" s="19"/>
    </row>
    <row r="152" spans="1:7" hidden="1" x14ac:dyDescent="0.25">
      <c r="A152" s="67" t="s">
        <v>117</v>
      </c>
      <c r="B152" s="70"/>
      <c r="C152" s="18">
        <f>[1]Monthly!CX145</f>
        <v>0</v>
      </c>
      <c r="D152" s="17">
        <f>[1]Fiscal!H145</f>
        <v>0</v>
      </c>
      <c r="E152" s="70"/>
      <c r="F152" s="18">
        <f>[1]Monthly!CL145</f>
        <v>0</v>
      </c>
      <c r="G152" s="19" t="e">
        <f t="shared" si="9"/>
        <v>#DIV/0!</v>
      </c>
    </row>
    <row r="153" spans="1:7" x14ac:dyDescent="0.25">
      <c r="A153" s="67" t="s">
        <v>118</v>
      </c>
      <c r="B153" s="70">
        <f>[1]Monthly!CX146</f>
        <v>0</v>
      </c>
      <c r="C153" s="69">
        <f>[1]Monthly!CX147</f>
        <v>0</v>
      </c>
      <c r="D153" s="17">
        <f>[1]Fiscal!J147</f>
        <v>1083</v>
      </c>
      <c r="E153" s="70">
        <f>[1]Monthly!CL146</f>
        <v>16</v>
      </c>
      <c r="F153" s="69">
        <f>[1]Monthly!CL147</f>
        <v>384</v>
      </c>
      <c r="G153" s="19">
        <f t="shared" si="9"/>
        <v>-1</v>
      </c>
    </row>
    <row r="154" spans="1:7" x14ac:dyDescent="0.25">
      <c r="A154" s="67" t="s">
        <v>119</v>
      </c>
      <c r="B154" s="70">
        <f>[1]Monthly!CX148</f>
        <v>8</v>
      </c>
      <c r="C154" s="71">
        <f>[1]Monthly!CX149</f>
        <v>35</v>
      </c>
      <c r="D154" s="72">
        <f>[1]Fiscal!J149</f>
        <v>107</v>
      </c>
      <c r="E154" s="70">
        <f>[1]Monthly!CL148</f>
        <v>8</v>
      </c>
      <c r="F154" s="71">
        <f>[1]Monthly!CL149</f>
        <v>45</v>
      </c>
      <c r="G154" s="19">
        <f t="shared" si="9"/>
        <v>-0.22222222222222221</v>
      </c>
    </row>
    <row r="155" spans="1:7" x14ac:dyDescent="0.25">
      <c r="A155" s="73"/>
      <c r="B155" s="74"/>
      <c r="C155" s="75"/>
      <c r="D155" s="75"/>
      <c r="E155" s="75"/>
      <c r="F155" s="76"/>
      <c r="G155" s="77"/>
    </row>
    <row r="156" spans="1:7" x14ac:dyDescent="0.25">
      <c r="A156" s="67" t="s">
        <v>120</v>
      </c>
      <c r="B156" s="78"/>
      <c r="C156" s="79"/>
      <c r="D156" s="79"/>
      <c r="E156" s="79"/>
      <c r="F156" s="80"/>
      <c r="G156" s="81"/>
    </row>
    <row r="157" spans="1:7" x14ac:dyDescent="0.25">
      <c r="A157" s="67" t="s">
        <v>121</v>
      </c>
      <c r="B157" s="82">
        <f>[1]Monthly!CX151</f>
        <v>12</v>
      </c>
      <c r="C157" s="83">
        <f>[1]Monthly!CX152</f>
        <v>0</v>
      </c>
      <c r="D157" s="43">
        <f>[1]Fiscal!J152</f>
        <v>92</v>
      </c>
      <c r="E157" s="82">
        <f>[1]Monthly!CL151</f>
        <v>4</v>
      </c>
      <c r="F157" s="83">
        <f>[1]Monthly!CL152</f>
        <v>1</v>
      </c>
      <c r="G157" s="19">
        <f t="shared" ref="G157:G162" si="10">(C157-F157)/F157</f>
        <v>-1</v>
      </c>
    </row>
    <row r="158" spans="1:7" x14ac:dyDescent="0.25">
      <c r="A158" s="67" t="s">
        <v>122</v>
      </c>
      <c r="B158" s="70">
        <f>[1]Monthly!CX154</f>
        <v>6</v>
      </c>
      <c r="C158" s="43">
        <f>[1]Monthly!CX155</f>
        <v>150</v>
      </c>
      <c r="D158" s="43">
        <f>[1]Fiscal!J155</f>
        <v>273</v>
      </c>
      <c r="E158" s="70">
        <f>[1]Monthly!CL154</f>
        <v>1</v>
      </c>
      <c r="F158" s="43">
        <f>[1]Monthly!CL155</f>
        <v>45</v>
      </c>
      <c r="G158" s="19">
        <f t="shared" si="10"/>
        <v>2.3333333333333335</v>
      </c>
    </row>
    <row r="159" spans="1:7" x14ac:dyDescent="0.25">
      <c r="A159" s="67" t="s">
        <v>123</v>
      </c>
      <c r="B159" s="70">
        <f>[1]Monthly!CX157</f>
        <v>6</v>
      </c>
      <c r="C159" s="43">
        <f>[1]Monthly!CX158</f>
        <v>43</v>
      </c>
      <c r="D159" s="43">
        <f>[1]Fiscal!J158</f>
        <v>73</v>
      </c>
      <c r="E159" s="70">
        <f>[1]Monthly!CL157</f>
        <v>2</v>
      </c>
      <c r="F159" s="43">
        <f>[1]Monthly!CL158</f>
        <v>17</v>
      </c>
      <c r="G159" s="19">
        <f t="shared" si="10"/>
        <v>1.5294117647058822</v>
      </c>
    </row>
    <row r="160" spans="1:7" x14ac:dyDescent="0.25">
      <c r="A160" s="67" t="s">
        <v>124</v>
      </c>
      <c r="B160" s="70">
        <f>[1]Monthly!CX160</f>
        <v>1</v>
      </c>
      <c r="C160" s="43">
        <f>[1]Monthly!CX161</f>
        <v>9</v>
      </c>
      <c r="D160" s="43">
        <f>[1]Fiscal!J161</f>
        <v>39</v>
      </c>
      <c r="E160" s="70">
        <f>[1]Monthly!CL160</f>
        <v>0</v>
      </c>
      <c r="F160" s="43">
        <f>[1]Monthly!CL161</f>
        <v>0</v>
      </c>
      <c r="G160" s="19"/>
    </row>
    <row r="161" spans="1:7" x14ac:dyDescent="0.25">
      <c r="A161" s="67" t="s">
        <v>125</v>
      </c>
      <c r="B161" s="70">
        <f>[1]Monthly!CX163</f>
        <v>0</v>
      </c>
      <c r="C161" s="43">
        <f>[1]Monthly!CX164</f>
        <v>0</v>
      </c>
      <c r="D161" s="43">
        <f>[1]Fiscal!J164</f>
        <v>114</v>
      </c>
      <c r="E161" s="70">
        <f>[1]Monthly!CL163</f>
        <v>0</v>
      </c>
      <c r="F161" s="43">
        <f>[1]Monthly!CL164</f>
        <v>0</v>
      </c>
      <c r="G161" s="19"/>
    </row>
    <row r="162" spans="1:7" x14ac:dyDescent="0.25">
      <c r="A162" s="67" t="s">
        <v>126</v>
      </c>
      <c r="B162" s="70">
        <f>[1]Monthly!CX166</f>
        <v>2</v>
      </c>
      <c r="C162" s="43">
        <f>[1]Monthly!CX167</f>
        <v>28</v>
      </c>
      <c r="D162" s="43">
        <f>[1]Fiscal!J167</f>
        <v>103</v>
      </c>
      <c r="E162" s="70">
        <f>[1]Monthly!CL166</f>
        <v>2</v>
      </c>
      <c r="F162" s="43">
        <f>[1]Monthly!CL167</f>
        <v>15</v>
      </c>
      <c r="G162" s="19">
        <f t="shared" si="10"/>
        <v>0.8666666666666667</v>
      </c>
    </row>
    <row r="163" spans="1:7" x14ac:dyDescent="0.25">
      <c r="A163" s="4"/>
      <c r="B163" s="11"/>
      <c r="C163" s="32"/>
      <c r="D163" s="32"/>
      <c r="E163" s="32"/>
      <c r="F163" s="84"/>
      <c r="G163" s="81"/>
    </row>
    <row r="164" spans="1:7" x14ac:dyDescent="0.25">
      <c r="A164" s="2" t="s">
        <v>127</v>
      </c>
      <c r="B164" s="11"/>
      <c r="C164" s="85"/>
      <c r="D164" s="85"/>
      <c r="E164" s="85"/>
      <c r="F164" s="84"/>
      <c r="G164" s="81"/>
    </row>
    <row r="165" spans="1:7" x14ac:dyDescent="0.25">
      <c r="A165" s="86" t="s">
        <v>128</v>
      </c>
      <c r="B165" s="17">
        <v>1</v>
      </c>
      <c r="C165" s="17">
        <f>[1]Monthly!CX184</f>
        <v>0</v>
      </c>
      <c r="D165" s="17">
        <f>[1]Fiscal!J184</f>
        <v>0</v>
      </c>
      <c r="E165" s="17">
        <v>0</v>
      </c>
      <c r="F165" s="17">
        <f>[1]Monthly!CL184</f>
        <v>22</v>
      </c>
      <c r="G165" s="19">
        <f>(C165-F165)/F165</f>
        <v>-1</v>
      </c>
    </row>
    <row r="166" spans="1:7" x14ac:dyDescent="0.25">
      <c r="A166" s="39" t="s">
        <v>129</v>
      </c>
      <c r="B166" s="17">
        <v>1</v>
      </c>
      <c r="C166" s="17">
        <f>[1]Monthly!CX185</f>
        <v>0</v>
      </c>
      <c r="D166" s="17">
        <f>[1]Fiscal!J185</f>
        <v>0</v>
      </c>
      <c r="E166" s="17">
        <v>0</v>
      </c>
      <c r="F166" s="17">
        <f>[1]Monthly!CL185</f>
        <v>20</v>
      </c>
      <c r="G166" s="19">
        <f>(C166-F166)/F166</f>
        <v>-1</v>
      </c>
    </row>
    <row r="167" spans="1:7" x14ac:dyDescent="0.25">
      <c r="A167" s="4"/>
      <c r="B167" s="11"/>
      <c r="C167" s="32"/>
      <c r="D167" s="32"/>
      <c r="E167" s="32"/>
      <c r="F167" s="84"/>
      <c r="G167" s="81"/>
    </row>
    <row r="168" spans="1:7" x14ac:dyDescent="0.25">
      <c r="A168" s="2"/>
      <c r="B168" s="61"/>
      <c r="C168" s="8" t="s">
        <v>105</v>
      </c>
      <c r="D168" s="62" t="s">
        <v>106</v>
      </c>
      <c r="E168" s="62"/>
      <c r="F168" s="63" t="s">
        <v>108</v>
      </c>
      <c r="G168" s="10" t="s">
        <v>7</v>
      </c>
    </row>
    <row r="169" spans="1:7" x14ac:dyDescent="0.25">
      <c r="A169" s="87" t="s">
        <v>130</v>
      </c>
      <c r="B169" s="88"/>
      <c r="C169" s="62" t="s">
        <v>111</v>
      </c>
      <c r="D169" s="62" t="s">
        <v>111</v>
      </c>
      <c r="E169" s="62"/>
      <c r="F169" s="63" t="s">
        <v>112</v>
      </c>
      <c r="G169" s="8" t="s">
        <v>11</v>
      </c>
    </row>
    <row r="170" spans="1:7" x14ac:dyDescent="0.25">
      <c r="A170" s="54" t="s">
        <v>48</v>
      </c>
      <c r="B170" s="70"/>
      <c r="C170" s="17">
        <f>[1]Monthly!CX169</f>
        <v>19</v>
      </c>
      <c r="D170" s="17">
        <f>[1]Fiscal!J169</f>
        <v>19</v>
      </c>
      <c r="E170" s="17"/>
      <c r="F170" s="89">
        <f>[1]Monthly!CL169</f>
        <v>15</v>
      </c>
      <c r="G170" s="19">
        <f t="shared" ref="G170:G178" si="11">(C170-F170)/F170</f>
        <v>0.26666666666666666</v>
      </c>
    </row>
    <row r="171" spans="1:7" x14ac:dyDescent="0.25">
      <c r="A171" s="54" t="s">
        <v>49</v>
      </c>
      <c r="B171" s="70"/>
      <c r="C171" s="17">
        <f>[1]Monthly!CX170</f>
        <v>0</v>
      </c>
      <c r="D171" s="17">
        <f>[1]Fiscal!J170</f>
        <v>0</v>
      </c>
      <c r="E171" s="17"/>
      <c r="F171" s="89">
        <f>[1]Monthly!CL170</f>
        <v>0</v>
      </c>
      <c r="G171" s="19"/>
    </row>
    <row r="172" spans="1:7" x14ac:dyDescent="0.25">
      <c r="A172" s="54" t="s">
        <v>50</v>
      </c>
      <c r="B172" s="70"/>
      <c r="C172" s="17">
        <f>[1]Monthly!CX171</f>
        <v>6</v>
      </c>
      <c r="D172" s="17">
        <f>[1]Fiscal!J171</f>
        <v>27</v>
      </c>
      <c r="E172" s="17"/>
      <c r="F172" s="89">
        <f>[1]Monthly!CL171</f>
        <v>5</v>
      </c>
      <c r="G172" s="19">
        <f t="shared" si="11"/>
        <v>0.2</v>
      </c>
    </row>
    <row r="173" spans="1:7" x14ac:dyDescent="0.25">
      <c r="A173" s="54" t="s">
        <v>51</v>
      </c>
      <c r="B173" s="70"/>
      <c r="C173" s="17">
        <f>[1]Monthly!CX172</f>
        <v>0</v>
      </c>
      <c r="D173" s="17">
        <f>[1]Fiscal!J172</f>
        <v>0</v>
      </c>
      <c r="E173" s="17"/>
      <c r="F173" s="89">
        <f>[1]Monthly!CL172</f>
        <v>0</v>
      </c>
      <c r="G173" s="19"/>
    </row>
    <row r="174" spans="1:7" x14ac:dyDescent="0.25">
      <c r="A174" s="54" t="s">
        <v>52</v>
      </c>
      <c r="B174" s="70"/>
      <c r="C174" s="17">
        <f>[1]Monthly!CX173</f>
        <v>6</v>
      </c>
      <c r="D174" s="17">
        <f>[1]Fiscal!J173</f>
        <v>11</v>
      </c>
      <c r="E174" s="17"/>
      <c r="F174" s="89">
        <f>[1]Monthly!CL173</f>
        <v>0</v>
      </c>
      <c r="G174" s="19"/>
    </row>
    <row r="175" spans="1:7" x14ac:dyDescent="0.25">
      <c r="A175" s="54" t="s">
        <v>53</v>
      </c>
      <c r="B175" s="70"/>
      <c r="C175" s="17">
        <f>[1]Monthly!CX174</f>
        <v>11</v>
      </c>
      <c r="D175" s="17">
        <f>[1]Fiscal!J174</f>
        <v>32</v>
      </c>
      <c r="E175" s="17"/>
      <c r="F175" s="89">
        <f>[1]Monthly!CL174</f>
        <v>6</v>
      </c>
      <c r="G175" s="19">
        <f t="shared" si="11"/>
        <v>0.83333333333333337</v>
      </c>
    </row>
    <row r="176" spans="1:7" x14ac:dyDescent="0.25">
      <c r="A176" s="54" t="s">
        <v>54</v>
      </c>
      <c r="B176" s="70"/>
      <c r="C176" s="17">
        <f>[1]Monthly!CX175</f>
        <v>8</v>
      </c>
      <c r="D176" s="17">
        <f>[1]Fiscal!J175</f>
        <v>34</v>
      </c>
      <c r="E176" s="17"/>
      <c r="F176" s="89">
        <f>[1]Monthly!CL175</f>
        <v>6</v>
      </c>
      <c r="G176" s="19">
        <f t="shared" si="11"/>
        <v>0.33333333333333331</v>
      </c>
    </row>
    <row r="177" spans="1:7" x14ac:dyDescent="0.25">
      <c r="A177" s="54" t="s">
        <v>55</v>
      </c>
      <c r="B177" s="70"/>
      <c r="C177" s="17">
        <f>[1]Monthly!CX176</f>
        <v>0</v>
      </c>
      <c r="D177" s="17">
        <f>[1]Fiscal!J176</f>
        <v>0</v>
      </c>
      <c r="E177" s="17"/>
      <c r="F177" s="89">
        <f>[1]Monthly!CL176</f>
        <v>0</v>
      </c>
      <c r="G177" s="19"/>
    </row>
    <row r="178" spans="1:7" x14ac:dyDescent="0.25">
      <c r="A178" s="90" t="s">
        <v>27</v>
      </c>
      <c r="B178" s="24"/>
      <c r="C178" s="24">
        <f>SUM(C170:C177)</f>
        <v>50</v>
      </c>
      <c r="D178" s="24">
        <f>SUM(D170:D177)</f>
        <v>123</v>
      </c>
      <c r="E178" s="24"/>
      <c r="F178" s="91">
        <f>SUM(F170:F177)</f>
        <v>32</v>
      </c>
      <c r="G178" s="19">
        <f t="shared" si="11"/>
        <v>0.5625</v>
      </c>
    </row>
    <row r="179" spans="1:7" x14ac:dyDescent="0.25">
      <c r="A179" s="4"/>
      <c r="B179" s="11"/>
      <c r="C179" s="32"/>
      <c r="D179" s="32"/>
      <c r="E179" s="32"/>
      <c r="F179" s="84"/>
      <c r="G179" s="81"/>
    </row>
    <row r="180" spans="1:7" x14ac:dyDescent="0.25">
      <c r="A180" s="4"/>
      <c r="B180" s="61" t="s">
        <v>104</v>
      </c>
      <c r="C180" s="8" t="s">
        <v>105</v>
      </c>
      <c r="D180" s="62" t="s">
        <v>106</v>
      </c>
      <c r="E180" s="62" t="s">
        <v>107</v>
      </c>
      <c r="F180" s="63" t="s">
        <v>108</v>
      </c>
      <c r="G180" s="10" t="s">
        <v>7</v>
      </c>
    </row>
    <row r="181" spans="1:7" x14ac:dyDescent="0.25">
      <c r="A181" s="2" t="s">
        <v>131</v>
      </c>
      <c r="B181" s="66" t="s">
        <v>110</v>
      </c>
      <c r="C181" s="62" t="s">
        <v>111</v>
      </c>
      <c r="D181" s="62" t="s">
        <v>111</v>
      </c>
      <c r="E181" s="62" t="s">
        <v>112</v>
      </c>
      <c r="F181" s="63" t="s">
        <v>112</v>
      </c>
      <c r="G181" s="8" t="s">
        <v>11</v>
      </c>
    </row>
    <row r="182" spans="1:7" x14ac:dyDescent="0.25">
      <c r="A182" s="54" t="s">
        <v>132</v>
      </c>
      <c r="B182" s="70">
        <f>[1]Monthly!CX178</f>
        <v>0</v>
      </c>
      <c r="C182" s="17">
        <f>[1]Monthly!CX179</f>
        <v>0</v>
      </c>
      <c r="D182" s="17">
        <f>[1]Fiscal!J179</f>
        <v>0</v>
      </c>
      <c r="E182" s="17">
        <f>[1]Monthly!CL178</f>
        <v>0</v>
      </c>
      <c r="F182" s="89">
        <f>[1]Monthly!CL179</f>
        <v>0</v>
      </c>
      <c r="G182" s="19"/>
    </row>
    <row r="183" spans="1:7" x14ac:dyDescent="0.25">
      <c r="A183" s="54" t="s">
        <v>133</v>
      </c>
      <c r="B183" s="70">
        <f>[1]Monthly!CX180</f>
        <v>0</v>
      </c>
      <c r="C183" s="17">
        <f>[1]Monthly!CX181</f>
        <v>0</v>
      </c>
      <c r="D183" s="17">
        <f>[1]Fiscal!J181</f>
        <v>1112</v>
      </c>
      <c r="E183" s="17">
        <f>[1]Monthly!CL180</f>
        <v>0</v>
      </c>
      <c r="F183" s="89">
        <f>[1]Monthly!CL181</f>
        <v>389</v>
      </c>
      <c r="G183" s="19">
        <f>(C183-F183)/F183</f>
        <v>-1</v>
      </c>
    </row>
    <row r="184" spans="1:7" x14ac:dyDescent="0.25">
      <c r="A184" s="65" t="s">
        <v>134</v>
      </c>
      <c r="B184" s="70">
        <f>[1]Monthly!CX182</f>
        <v>32</v>
      </c>
      <c r="C184" s="17">
        <f>[1]Monthly!CX183</f>
        <v>2741</v>
      </c>
      <c r="D184" s="17">
        <f>[1]Fiscal!J183</f>
        <v>5121</v>
      </c>
      <c r="E184" s="17">
        <f>[1]Monthly!CL182</f>
        <v>36</v>
      </c>
      <c r="F184" s="89">
        <f>[1]Monthly!CL183</f>
        <v>2003</v>
      </c>
      <c r="G184" s="19">
        <f>(C184-F184)/F184</f>
        <v>0.36844732900649024</v>
      </c>
    </row>
    <row r="185" spans="1:7" x14ac:dyDescent="0.25">
      <c r="A185" s="65" t="s">
        <v>135</v>
      </c>
      <c r="B185" s="70">
        <f>[1]Monthly!CX186</f>
        <v>0</v>
      </c>
      <c r="C185" s="17">
        <f>[1]Monthly!CX187+[1]Monthly!CX188</f>
        <v>0</v>
      </c>
      <c r="D185" s="17">
        <f>[1]Fiscal!J196</f>
        <v>81</v>
      </c>
      <c r="E185" s="70">
        <f>[1]Monthly!CL186</f>
        <v>4</v>
      </c>
      <c r="F185" s="17">
        <f>[1]Monthly!QY187+[1]Monthly!CL188</f>
        <v>81</v>
      </c>
      <c r="G185" s="19">
        <f>(C185-F185)/F185</f>
        <v>-1</v>
      </c>
    </row>
    <row r="186" spans="1:7" x14ac:dyDescent="0.25">
      <c r="A186" s="41"/>
      <c r="B186" s="41"/>
      <c r="C186" s="41"/>
      <c r="D186" s="41"/>
      <c r="E186" s="41"/>
      <c r="F186" s="41"/>
      <c r="G186" s="41"/>
    </row>
    <row r="187" spans="1:7" x14ac:dyDescent="0.25">
      <c r="A187" s="41"/>
      <c r="B187" s="41"/>
      <c r="C187" s="41"/>
      <c r="D187" s="8" t="s">
        <v>4</v>
      </c>
      <c r="E187" s="8" t="s">
        <v>5</v>
      </c>
      <c r="F187" s="9" t="s">
        <v>6</v>
      </c>
      <c r="G187" s="10" t="s">
        <v>7</v>
      </c>
    </row>
    <row r="188" spans="1:7" x14ac:dyDescent="0.25">
      <c r="A188" s="2" t="s">
        <v>136</v>
      </c>
      <c r="B188" s="4"/>
      <c r="C188" s="11"/>
      <c r="D188" s="8" t="s">
        <v>8</v>
      </c>
      <c r="E188" s="8" t="s">
        <v>9</v>
      </c>
      <c r="F188" s="9" t="s">
        <v>10</v>
      </c>
      <c r="G188" s="8" t="s">
        <v>11</v>
      </c>
    </row>
    <row r="189" spans="1:7" x14ac:dyDescent="0.25">
      <c r="A189" s="14" t="s">
        <v>137</v>
      </c>
      <c r="B189" s="15"/>
      <c r="C189" s="16"/>
      <c r="D189" s="17">
        <f>[1]Monthly!CX199</f>
        <v>0</v>
      </c>
      <c r="E189" s="43">
        <f>[1]Fiscal!J199</f>
        <v>79</v>
      </c>
      <c r="F189" s="17">
        <f>[1]Monthly!CL199</f>
        <v>3.5</v>
      </c>
      <c r="G189" s="92">
        <f>(+D189-F189)/F189</f>
        <v>-1</v>
      </c>
    </row>
    <row r="190" spans="1:7" x14ac:dyDescent="0.25">
      <c r="A190" s="14" t="s">
        <v>138</v>
      </c>
      <c r="B190" s="15"/>
      <c r="C190" s="16"/>
      <c r="D190" s="17">
        <f>[1]Monthly!CX200</f>
        <v>0</v>
      </c>
      <c r="E190" s="43">
        <f>[1]Fiscal!J200</f>
        <v>0</v>
      </c>
      <c r="F190" s="17">
        <f>[1]Monthly!CL200</f>
        <v>0</v>
      </c>
      <c r="G190" s="92"/>
    </row>
    <row r="191" spans="1:7" x14ac:dyDescent="0.25">
      <c r="A191" s="39" t="s">
        <v>139</v>
      </c>
      <c r="B191" s="44"/>
      <c r="C191" s="51"/>
      <c r="D191" s="17">
        <f>[1]Monthly!CX201</f>
        <v>265</v>
      </c>
      <c r="E191" s="43">
        <f>[1]Fiscal!J201</f>
        <v>924</v>
      </c>
      <c r="F191" s="17">
        <f>[1]Monthly!CL201</f>
        <v>196</v>
      </c>
      <c r="G191" s="92">
        <f>(+D191-F191)/F191</f>
        <v>0.35204081632653061</v>
      </c>
    </row>
    <row r="192" spans="1:7" x14ac:dyDescent="0.25">
      <c r="A192" s="39"/>
      <c r="B192" s="44"/>
      <c r="C192" s="45" t="s">
        <v>27</v>
      </c>
      <c r="D192" s="24">
        <f>SUM(D189:D191)</f>
        <v>265</v>
      </c>
      <c r="E192" s="24">
        <f>SUM(E189:E191)</f>
        <v>1003</v>
      </c>
      <c r="F192" s="24">
        <f>SUM(F189:F191)</f>
        <v>199.5</v>
      </c>
      <c r="G192" s="92">
        <f>(+D192-F192)/F192</f>
        <v>0.32832080200501251</v>
      </c>
    </row>
    <row r="193" spans="1:7" x14ac:dyDescent="0.25">
      <c r="A193" s="4"/>
      <c r="B193" s="4"/>
      <c r="C193" s="11"/>
      <c r="D193" s="32"/>
      <c r="E193" s="32"/>
      <c r="F193" s="32"/>
      <c r="G193" s="12"/>
    </row>
    <row r="194" spans="1:7" x14ac:dyDescent="0.25">
      <c r="A194" s="2" t="s">
        <v>140</v>
      </c>
      <c r="B194" s="4"/>
      <c r="C194" s="11"/>
      <c r="D194" s="32"/>
      <c r="E194" s="32"/>
      <c r="F194" s="32"/>
      <c r="G194" s="12"/>
    </row>
    <row r="195" spans="1:7" x14ac:dyDescent="0.25">
      <c r="A195" s="14" t="s">
        <v>141</v>
      </c>
      <c r="B195" s="15"/>
      <c r="C195" s="16"/>
      <c r="D195" s="17">
        <f>[1]Monthly!CX204</f>
        <v>0</v>
      </c>
      <c r="E195" s="43">
        <f>[1]Fiscal!J204</f>
        <v>0</v>
      </c>
      <c r="F195" s="17">
        <f>[1]Monthly!CL204</f>
        <v>47</v>
      </c>
      <c r="G195" s="19">
        <f>(+D195-F195)/F195</f>
        <v>-1</v>
      </c>
    </row>
    <row r="196" spans="1:7" x14ac:dyDescent="0.25">
      <c r="A196" s="39" t="s">
        <v>142</v>
      </c>
      <c r="B196" s="44"/>
      <c r="C196" s="51"/>
      <c r="D196" s="17">
        <f>[1]Monthly!CX205</f>
        <v>0</v>
      </c>
      <c r="E196" s="43">
        <f>[1]Fiscal!J205</f>
        <v>0</v>
      </c>
      <c r="F196" s="17">
        <f>[1]Monthly!CL205</f>
        <v>178</v>
      </c>
      <c r="G196" s="19">
        <f>(+D196-F196)/F196</f>
        <v>-1</v>
      </c>
    </row>
    <row r="197" spans="1:7" x14ac:dyDescent="0.25">
      <c r="A197" s="4"/>
      <c r="B197" s="4"/>
      <c r="C197" s="11"/>
      <c r="D197" s="32"/>
      <c r="E197" s="32"/>
      <c r="F197" s="32"/>
      <c r="G197" s="12"/>
    </row>
    <row r="198" spans="1:7" x14ac:dyDescent="0.25">
      <c r="A198" s="2" t="s">
        <v>143</v>
      </c>
      <c r="B198" s="4"/>
      <c r="C198" s="11"/>
      <c r="D198" s="32"/>
      <c r="E198" s="32"/>
      <c r="F198" s="32"/>
      <c r="G198" s="12"/>
    </row>
    <row r="199" spans="1:7" x14ac:dyDescent="0.25">
      <c r="A199" s="14" t="s">
        <v>144</v>
      </c>
      <c r="B199" s="15"/>
      <c r="C199" s="16"/>
      <c r="D199" s="17">
        <f>[1]Monthly!CX208</f>
        <v>2333</v>
      </c>
      <c r="E199" s="43">
        <f>[1]Fiscal!J208</f>
        <v>8229</v>
      </c>
      <c r="F199" s="17">
        <f>[1]Monthly!CL208</f>
        <v>1316</v>
      </c>
      <c r="G199" s="19">
        <f t="shared" ref="G199:G207" si="12">(+D199-F199)/F199</f>
        <v>0.77279635258358659</v>
      </c>
    </row>
    <row r="200" spans="1:7" x14ac:dyDescent="0.25">
      <c r="A200" s="39" t="s">
        <v>145</v>
      </c>
      <c r="B200" s="44"/>
      <c r="C200" s="51"/>
      <c r="D200" s="17">
        <f>[1]Monthly!CX209</f>
        <v>188</v>
      </c>
      <c r="E200" s="43">
        <f>[1]Fiscal!J209</f>
        <v>644</v>
      </c>
      <c r="F200" s="17">
        <f>[1]Monthly!CL209</f>
        <v>108</v>
      </c>
      <c r="G200" s="19">
        <f t="shared" si="12"/>
        <v>0.7407407407407407</v>
      </c>
    </row>
    <row r="201" spans="1:7" x14ac:dyDescent="0.25">
      <c r="A201" s="39" t="s">
        <v>146</v>
      </c>
      <c r="B201" s="44"/>
      <c r="C201" s="51"/>
      <c r="D201" s="17">
        <f>[1]Monthly!CX210</f>
        <v>1357</v>
      </c>
      <c r="E201" s="43">
        <f>[1]Fiscal!J210</f>
        <v>4238</v>
      </c>
      <c r="F201" s="17">
        <f>[1]Monthly!CL210</f>
        <v>1461</v>
      </c>
      <c r="G201" s="19">
        <f t="shared" si="12"/>
        <v>-7.1184120465434639E-2</v>
      </c>
    </row>
    <row r="202" spans="1:7" x14ac:dyDescent="0.25">
      <c r="A202" s="39" t="s">
        <v>147</v>
      </c>
      <c r="B202" s="44"/>
      <c r="C202" s="51"/>
      <c r="D202" s="17">
        <f>[1]Monthly!CX211</f>
        <v>173</v>
      </c>
      <c r="E202" s="43">
        <f>[1]Fiscal!J211</f>
        <v>665</v>
      </c>
      <c r="F202" s="17">
        <f>[1]Monthly!CL211</f>
        <v>252</v>
      </c>
      <c r="G202" s="19">
        <f t="shared" si="12"/>
        <v>-0.31349206349206349</v>
      </c>
    </row>
    <row r="203" spans="1:7" x14ac:dyDescent="0.25">
      <c r="A203" s="39" t="s">
        <v>148</v>
      </c>
      <c r="B203" s="44"/>
      <c r="C203" s="51"/>
      <c r="D203" s="17">
        <f>[1]Monthly!CX212</f>
        <v>0</v>
      </c>
      <c r="E203" s="43">
        <f>[1]Fiscal!J212</f>
        <v>0</v>
      </c>
      <c r="F203" s="17">
        <f>[1]Monthly!CL212</f>
        <v>0</v>
      </c>
      <c r="G203" s="19"/>
    </row>
    <row r="204" spans="1:7" x14ac:dyDescent="0.25">
      <c r="A204" s="39" t="s">
        <v>149</v>
      </c>
      <c r="B204" s="44"/>
      <c r="C204" s="51"/>
      <c r="D204" s="17">
        <f>[1]Monthly!CX213</f>
        <v>138</v>
      </c>
      <c r="E204" s="43">
        <f>[1]Fiscal!J213</f>
        <v>538</v>
      </c>
      <c r="F204" s="17">
        <f>[1]Monthly!CL213</f>
        <v>103</v>
      </c>
      <c r="G204" s="19">
        <f t="shared" si="12"/>
        <v>0.33980582524271846</v>
      </c>
    </row>
    <row r="205" spans="1:7" x14ac:dyDescent="0.25">
      <c r="A205" s="39" t="s">
        <v>150</v>
      </c>
      <c r="B205" s="44"/>
      <c r="C205" s="51"/>
      <c r="D205" s="17">
        <f>[1]Monthly!CX214</f>
        <v>304</v>
      </c>
      <c r="E205" s="43">
        <f>[1]Fiscal!J214</f>
        <v>1309</v>
      </c>
      <c r="F205" s="17">
        <f>[1]Monthly!CL214</f>
        <v>253</v>
      </c>
      <c r="G205" s="19">
        <f t="shared" si="12"/>
        <v>0.20158102766798419</v>
      </c>
    </row>
    <row r="206" spans="1:7" hidden="1" x14ac:dyDescent="0.25">
      <c r="A206" s="21" t="s">
        <v>151</v>
      </c>
      <c r="B206" s="35"/>
      <c r="C206" s="36"/>
      <c r="D206" s="17">
        <f>[1]Monthly!CX215</f>
        <v>0</v>
      </c>
      <c r="E206" s="17">
        <f>[1]Fiscal!C215</f>
        <v>0</v>
      </c>
      <c r="F206" s="17">
        <f>[1]Monthly!CLI215</f>
        <v>0</v>
      </c>
      <c r="G206" s="19" t="e">
        <f t="shared" si="12"/>
        <v>#DIV/0!</v>
      </c>
    </row>
    <row r="207" spans="1:7" x14ac:dyDescent="0.25">
      <c r="A207" s="39" t="s">
        <v>152</v>
      </c>
      <c r="B207" s="44"/>
      <c r="C207" s="51"/>
      <c r="D207" s="17">
        <f>[1]Monthly!CX216</f>
        <v>1113</v>
      </c>
      <c r="E207" s="43">
        <f>[1]Fiscal!J216</f>
        <v>4492</v>
      </c>
      <c r="F207" s="17">
        <f>[1]Monthly!CL216</f>
        <v>925</v>
      </c>
      <c r="G207" s="19">
        <f t="shared" si="12"/>
        <v>0.20324324324324325</v>
      </c>
    </row>
    <row r="208" spans="1:7" x14ac:dyDescent="0.25">
      <c r="A208" s="4"/>
      <c r="B208" s="4"/>
      <c r="C208" s="11"/>
      <c r="D208" s="32"/>
      <c r="E208" s="32"/>
      <c r="F208" s="32"/>
      <c r="G208" s="12"/>
    </row>
    <row r="209" spans="1:7" x14ac:dyDescent="0.25">
      <c r="A209" s="2" t="s">
        <v>153</v>
      </c>
      <c r="B209" s="4"/>
      <c r="C209" s="11"/>
      <c r="D209" s="32"/>
      <c r="E209" s="32"/>
      <c r="F209" s="32"/>
      <c r="G209" s="12"/>
    </row>
    <row r="210" spans="1:7" x14ac:dyDescent="0.25">
      <c r="A210" s="14" t="s">
        <v>48</v>
      </c>
      <c r="B210" s="15"/>
      <c r="C210" s="16"/>
      <c r="D210" s="17">
        <f>[1]Monthly!CX219</f>
        <v>510</v>
      </c>
      <c r="E210" s="43">
        <f>[1]Fiscal!J219</f>
        <v>2047</v>
      </c>
      <c r="F210" s="17">
        <f>[1]Monthly!CL219</f>
        <v>584</v>
      </c>
      <c r="G210" s="19">
        <f t="shared" ref="G210:G219" si="13">(+D210-F210)/F210</f>
        <v>-0.12671232876712329</v>
      </c>
    </row>
    <row r="211" spans="1:7" x14ac:dyDescent="0.25">
      <c r="A211" s="39" t="s">
        <v>49</v>
      </c>
      <c r="B211" s="44"/>
      <c r="C211" s="51"/>
      <c r="D211" s="17">
        <f>[1]Monthly!CX220</f>
        <v>1</v>
      </c>
      <c r="E211" s="43">
        <f>[1]Fiscal!J220</f>
        <v>3</v>
      </c>
      <c r="F211" s="17">
        <f>[1]Monthly!CL220</f>
        <v>0</v>
      </c>
      <c r="G211" s="19"/>
    </row>
    <row r="212" spans="1:7" x14ac:dyDescent="0.25">
      <c r="A212" s="39" t="s">
        <v>50</v>
      </c>
      <c r="B212" s="44"/>
      <c r="C212" s="51"/>
      <c r="D212" s="17">
        <f>[1]Monthly!CX221</f>
        <v>13</v>
      </c>
      <c r="E212" s="43">
        <f>[1]Fiscal!J221</f>
        <v>18</v>
      </c>
      <c r="F212" s="17">
        <f>[1]Monthly!CL221</f>
        <v>0</v>
      </c>
      <c r="G212" s="19"/>
    </row>
    <row r="213" spans="1:7" x14ac:dyDescent="0.25">
      <c r="A213" s="39" t="s">
        <v>51</v>
      </c>
      <c r="B213" s="44"/>
      <c r="C213" s="51"/>
      <c r="D213" s="17">
        <f>[1]Monthly!CX222</f>
        <v>1</v>
      </c>
      <c r="E213" s="43">
        <f>[1]Fiscal!J222</f>
        <v>3</v>
      </c>
      <c r="F213" s="17">
        <f>[1]Monthly!CL222</f>
        <v>1</v>
      </c>
      <c r="G213" s="19">
        <f t="shared" si="13"/>
        <v>0</v>
      </c>
    </row>
    <row r="214" spans="1:7" x14ac:dyDescent="0.25">
      <c r="A214" s="39" t="s">
        <v>52</v>
      </c>
      <c r="B214" s="44"/>
      <c r="C214" s="51"/>
      <c r="D214" s="17">
        <f>[1]Monthly!CX223</f>
        <v>3</v>
      </c>
      <c r="E214" s="43">
        <f>[1]Fiscal!J223</f>
        <v>17</v>
      </c>
      <c r="F214" s="17">
        <f>[1]Monthly!CL223</f>
        <v>4</v>
      </c>
      <c r="G214" s="19">
        <f t="shared" si="13"/>
        <v>-0.25</v>
      </c>
    </row>
    <row r="215" spans="1:7" x14ac:dyDescent="0.25">
      <c r="A215" s="39" t="s">
        <v>53</v>
      </c>
      <c r="B215" s="44"/>
      <c r="C215" s="51"/>
      <c r="D215" s="17">
        <f>[1]Monthly!CX224</f>
        <v>1</v>
      </c>
      <c r="E215" s="43">
        <f>[1]Fiscal!J224</f>
        <v>15</v>
      </c>
      <c r="F215" s="17">
        <f>[1]Monthly!CL224</f>
        <v>10</v>
      </c>
      <c r="G215" s="19">
        <f t="shared" si="13"/>
        <v>-0.9</v>
      </c>
    </row>
    <row r="216" spans="1:7" x14ac:dyDescent="0.25">
      <c r="A216" s="39" t="s">
        <v>54</v>
      </c>
      <c r="B216" s="44"/>
      <c r="C216" s="51"/>
      <c r="D216" s="17">
        <f>[1]Monthly!CX225</f>
        <v>9</v>
      </c>
      <c r="E216" s="43">
        <f>[1]Fiscal!J225</f>
        <v>19</v>
      </c>
      <c r="F216" s="17">
        <f>[1]Monthly!CL225</f>
        <v>2</v>
      </c>
      <c r="G216" s="19">
        <f t="shared" si="13"/>
        <v>3.5</v>
      </c>
    </row>
    <row r="217" spans="1:7" x14ac:dyDescent="0.25">
      <c r="A217" s="39" t="s">
        <v>55</v>
      </c>
      <c r="B217" s="44"/>
      <c r="C217" s="51"/>
      <c r="D217" s="17">
        <f>[1]Monthly!CX226</f>
        <v>0</v>
      </c>
      <c r="E217" s="43">
        <f>[1]Fiscal!J226</f>
        <v>0</v>
      </c>
      <c r="F217" s="17">
        <f>[1]Monthly!CL226</f>
        <v>0</v>
      </c>
      <c r="G217" s="19"/>
    </row>
    <row r="218" spans="1:7" x14ac:dyDescent="0.25">
      <c r="A218" s="39"/>
      <c r="B218" s="40"/>
      <c r="C218" s="93" t="s">
        <v>27</v>
      </c>
      <c r="D218" s="24">
        <f>SUM(D210:D217)</f>
        <v>538</v>
      </c>
      <c r="E218" s="24">
        <f>SUM(E210:E217)</f>
        <v>2122</v>
      </c>
      <c r="F218" s="24">
        <f>SUM(F210:F217)</f>
        <v>601</v>
      </c>
      <c r="G218" s="19">
        <f t="shared" si="13"/>
        <v>-0.1048252911813644</v>
      </c>
    </row>
    <row r="219" spans="1:7" x14ac:dyDescent="0.25">
      <c r="A219" s="47" t="s">
        <v>154</v>
      </c>
      <c r="B219" s="94"/>
      <c r="C219" s="95" t="s">
        <v>27</v>
      </c>
      <c r="D219" s="17">
        <f>[1]Monthly!CX228</f>
        <v>16495</v>
      </c>
      <c r="E219" s="43">
        <f>[1]Fiscal!J228</f>
        <v>54922</v>
      </c>
      <c r="F219" s="17">
        <f>[1]Monthly!CL228</f>
        <v>50313</v>
      </c>
      <c r="G219" s="19">
        <f t="shared" si="13"/>
        <v>-0.67215232643650746</v>
      </c>
    </row>
    <row r="220" spans="1:7" x14ac:dyDescent="0.25">
      <c r="A220" s="4"/>
      <c r="B220" s="4"/>
      <c r="C220" s="11"/>
      <c r="D220" s="32"/>
      <c r="E220" s="32"/>
      <c r="F220" s="32"/>
      <c r="G220" s="46"/>
    </row>
    <row r="221" spans="1:7" x14ac:dyDescent="0.25">
      <c r="A221" s="2" t="s">
        <v>155</v>
      </c>
      <c r="B221" s="4"/>
      <c r="C221" s="11"/>
      <c r="D221" s="32"/>
      <c r="E221" s="32"/>
      <c r="F221" s="32"/>
      <c r="G221" s="12"/>
    </row>
    <row r="222" spans="1:7" x14ac:dyDescent="0.25">
      <c r="A222" s="14" t="s">
        <v>156</v>
      </c>
      <c r="B222" s="15"/>
      <c r="C222" s="16"/>
      <c r="D222" s="96">
        <f>[1]Monthly!CX232</f>
        <v>1582.5</v>
      </c>
      <c r="E222" s="43">
        <f>[1]Fiscal!J232</f>
        <v>5611.25</v>
      </c>
      <c r="F222" s="96">
        <f>[1]Monthly!CL232</f>
        <v>1452.6</v>
      </c>
      <c r="G222" s="19">
        <f t="shared" ref="G222:G233" si="14">(+D222-F222)/F222</f>
        <v>8.9425857083849716E-2</v>
      </c>
    </row>
    <row r="223" spans="1:7" x14ac:dyDescent="0.25">
      <c r="A223" s="39" t="s">
        <v>157</v>
      </c>
      <c r="B223" s="44"/>
      <c r="C223" s="51"/>
      <c r="D223" s="96">
        <f>[1]Monthly!CX233</f>
        <v>1084.07</v>
      </c>
      <c r="E223" s="43">
        <f>[1]Fiscal!J233</f>
        <v>3919.4700000000003</v>
      </c>
      <c r="F223" s="96">
        <f>[1]Monthly!CL233</f>
        <v>1316.38</v>
      </c>
      <c r="G223" s="19">
        <f t="shared" si="14"/>
        <v>-0.1764763973928502</v>
      </c>
    </row>
    <row r="224" spans="1:7" x14ac:dyDescent="0.25">
      <c r="A224" s="39" t="s">
        <v>158</v>
      </c>
      <c r="B224" s="44"/>
      <c r="C224" s="51"/>
      <c r="D224" s="96">
        <f>[1]Monthly!CX234</f>
        <v>20</v>
      </c>
      <c r="E224" s="43">
        <f>[1]Fiscal!J234</f>
        <v>192</v>
      </c>
      <c r="F224" s="96">
        <f>[1]Monthly!CL234</f>
        <v>19</v>
      </c>
      <c r="G224" s="19">
        <f t="shared" si="14"/>
        <v>5.2631578947368418E-2</v>
      </c>
    </row>
    <row r="225" spans="1:7" x14ac:dyDescent="0.25">
      <c r="A225" s="39" t="s">
        <v>159</v>
      </c>
      <c r="B225" s="44"/>
      <c r="C225" s="51"/>
      <c r="D225" s="96">
        <f>[1]Monthly!CX235</f>
        <v>1.7</v>
      </c>
      <c r="E225" s="43">
        <f>[1]Fiscal!J235</f>
        <v>1.7</v>
      </c>
      <c r="F225" s="96">
        <f>[1]Monthly!CL235</f>
        <v>0</v>
      </c>
      <c r="G225" s="19"/>
    </row>
    <row r="226" spans="1:7" hidden="1" x14ac:dyDescent="0.25">
      <c r="A226" s="39" t="s">
        <v>160</v>
      </c>
      <c r="B226" s="44"/>
      <c r="C226" s="51"/>
      <c r="D226" s="96">
        <f>[1]Monthly!CX236</f>
        <v>0</v>
      </c>
      <c r="E226" s="43">
        <f>[1]Fiscal!H236</f>
        <v>0</v>
      </c>
      <c r="F226" s="96">
        <f>[1]Monthly!CL236</f>
        <v>0</v>
      </c>
      <c r="G226" s="19"/>
    </row>
    <row r="227" spans="1:7" x14ac:dyDescent="0.25">
      <c r="A227" s="39" t="s">
        <v>161</v>
      </c>
      <c r="B227" s="44"/>
      <c r="C227" s="51"/>
      <c r="D227" s="96">
        <f>[1]Monthly!CX237</f>
        <v>0</v>
      </c>
      <c r="E227" s="43">
        <f>[1]Fiscal!J237</f>
        <v>0</v>
      </c>
      <c r="F227" s="96">
        <f>[1]Monthly!CL237</f>
        <v>0</v>
      </c>
      <c r="G227" s="19"/>
    </row>
    <row r="228" spans="1:7" hidden="1" x14ac:dyDescent="0.25">
      <c r="A228" s="39" t="s">
        <v>162</v>
      </c>
      <c r="B228" s="44"/>
      <c r="C228" s="51"/>
      <c r="D228" s="96">
        <f>[1]Monthly!CX238</f>
        <v>0</v>
      </c>
      <c r="E228" s="43">
        <f>[1]Fiscal!H238</f>
        <v>0</v>
      </c>
      <c r="F228" s="96">
        <f>[1]Monthly!CL238</f>
        <v>0</v>
      </c>
      <c r="G228" s="19" t="e">
        <f t="shared" si="14"/>
        <v>#DIV/0!</v>
      </c>
    </row>
    <row r="229" spans="1:7" hidden="1" x14ac:dyDescent="0.25">
      <c r="A229" s="39" t="s">
        <v>163</v>
      </c>
      <c r="B229" s="44"/>
      <c r="C229" s="51"/>
      <c r="D229" s="96">
        <f>[1]Monthly!CX239</f>
        <v>0</v>
      </c>
      <c r="E229" s="43">
        <f>[1]Fiscal!H239</f>
        <v>0</v>
      </c>
      <c r="F229" s="96">
        <f>[1]Monthly!CL239</f>
        <v>0</v>
      </c>
      <c r="G229" s="19" t="e">
        <f t="shared" si="14"/>
        <v>#DIV/0!</v>
      </c>
    </row>
    <row r="230" spans="1:7" x14ac:dyDescent="0.25">
      <c r="A230" s="39" t="s">
        <v>164</v>
      </c>
      <c r="B230" s="44"/>
      <c r="C230" s="51"/>
      <c r="D230" s="96">
        <f>[1]Monthly!CX240</f>
        <v>5425</v>
      </c>
      <c r="E230" s="43">
        <f>[1]Fiscal!J240</f>
        <v>14880</v>
      </c>
      <c r="F230" s="96">
        <f>[1]Monthly!CL240</f>
        <v>4475</v>
      </c>
      <c r="G230" s="19">
        <f t="shared" si="14"/>
        <v>0.21229050279329609</v>
      </c>
    </row>
    <row r="231" spans="1:7" hidden="1" x14ac:dyDescent="0.25">
      <c r="A231" s="49" t="s">
        <v>165</v>
      </c>
      <c r="B231" s="44"/>
      <c r="C231" s="51"/>
      <c r="D231" s="96">
        <f>[1]Monthly!CX241</f>
        <v>0</v>
      </c>
      <c r="E231" s="43">
        <f>[1]Fiscal!H241</f>
        <v>0</v>
      </c>
      <c r="F231" s="96">
        <f>[1]Monthly!CL241</f>
        <v>0</v>
      </c>
      <c r="G231" s="19" t="e">
        <f t="shared" si="14"/>
        <v>#DIV/0!</v>
      </c>
    </row>
    <row r="232" spans="1:7" x14ac:dyDescent="0.25">
      <c r="A232" s="39" t="s">
        <v>166</v>
      </c>
      <c r="B232" s="44"/>
      <c r="C232" s="51"/>
      <c r="D232" s="96">
        <f>[1]Monthly!CX242</f>
        <v>0</v>
      </c>
      <c r="E232" s="43">
        <f>[1]Fiscal!J242</f>
        <v>0</v>
      </c>
      <c r="F232" s="96">
        <f>[1]Monthly!CL242</f>
        <v>10</v>
      </c>
      <c r="G232" s="19">
        <f t="shared" si="14"/>
        <v>-1</v>
      </c>
    </row>
    <row r="233" spans="1:7" x14ac:dyDescent="0.25">
      <c r="A233" s="39"/>
      <c r="B233" s="40"/>
      <c r="C233" s="93" t="s">
        <v>27</v>
      </c>
      <c r="D233" s="97">
        <f>SUM(D222:D232)</f>
        <v>8113.2699999999995</v>
      </c>
      <c r="E233" s="97">
        <f>SUM(E222:E232)</f>
        <v>24604.420000000002</v>
      </c>
      <c r="F233" s="97">
        <f>SUM(F222:F232)</f>
        <v>7272.98</v>
      </c>
      <c r="G233" s="19">
        <f t="shared" si="14"/>
        <v>0.11553586012886052</v>
      </c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41"/>
      <c r="B235" s="41"/>
      <c r="C235" s="41"/>
      <c r="D235" s="41"/>
      <c r="E235" s="41"/>
      <c r="F235" s="41"/>
      <c r="G235" s="41"/>
    </row>
    <row r="236" spans="1:7" x14ac:dyDescent="0.25">
      <c r="A236" s="54" t="s">
        <v>167</v>
      </c>
      <c r="B236" s="54"/>
      <c r="C236" s="70"/>
      <c r="D236" s="96">
        <f>[1]Monthly!CX245</f>
        <v>4550.75</v>
      </c>
      <c r="E236" s="96">
        <f>[1]Fiscal!J245</f>
        <v>21842.57</v>
      </c>
      <c r="F236" s="96">
        <f>[1]Monthly!CL245</f>
        <v>2144.6999999999998</v>
      </c>
      <c r="G236" s="19">
        <f t="shared" ref="G236" si="15">(+D236-F236)/F236</f>
        <v>1.1218585349932393</v>
      </c>
    </row>
    <row r="237" spans="1:7" x14ac:dyDescent="0.25">
      <c r="A237" s="54" t="s">
        <v>168</v>
      </c>
      <c r="B237" s="54"/>
      <c r="C237" s="70"/>
      <c r="D237" s="96">
        <f>[1]Monthly!CX246</f>
        <v>0</v>
      </c>
      <c r="E237" s="96">
        <f>[1]Fiscal!J246</f>
        <v>0</v>
      </c>
      <c r="F237" s="96">
        <f>[1]Monthly!CL246</f>
        <v>0</v>
      </c>
      <c r="G237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 23</vt:lpstr>
      <vt:lpstr>'Oct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2023-11-09T20:21:06Z</cp:lastPrinted>
  <dcterms:created xsi:type="dcterms:W3CDTF">2023-11-09T20:18:59Z</dcterms:created>
  <dcterms:modified xsi:type="dcterms:W3CDTF">2023-11-09T20:23:20Z</dcterms:modified>
</cp:coreProperties>
</file>