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1700"/>
  </bookViews>
  <sheets>
    <sheet name="May 24" sheetId="1" r:id="rId1"/>
  </sheets>
  <externalReferences>
    <externalReference r:id="rId2"/>
  </externalReferences>
  <definedNames>
    <definedName name="_xlnm.Print_Area" localSheetId="0">'May 24'!$A$1:$G$236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G236" i="1"/>
  <c r="F236" i="1"/>
  <c r="E236" i="1"/>
  <c r="D236" i="1"/>
  <c r="F232" i="1"/>
  <c r="E232" i="1"/>
  <c r="D232" i="1"/>
  <c r="F231" i="1"/>
  <c r="E231" i="1"/>
  <c r="D231" i="1"/>
  <c r="G231" i="1" s="1"/>
  <c r="F230" i="1"/>
  <c r="G230" i="1" s="1"/>
  <c r="E230" i="1"/>
  <c r="D230" i="1"/>
  <c r="F229" i="1"/>
  <c r="E229" i="1"/>
  <c r="D229" i="1"/>
  <c r="G229" i="1" s="1"/>
  <c r="F228" i="1"/>
  <c r="F233" i="1" s="1"/>
  <c r="E228" i="1"/>
  <c r="D228" i="1"/>
  <c r="F227" i="1"/>
  <c r="E227" i="1"/>
  <c r="D227" i="1"/>
  <c r="F226" i="1"/>
  <c r="E226" i="1"/>
  <c r="D226" i="1"/>
  <c r="G226" i="1" s="1"/>
  <c r="F225" i="1"/>
  <c r="E225" i="1"/>
  <c r="D225" i="1"/>
  <c r="G224" i="1"/>
  <c r="F224" i="1"/>
  <c r="E224" i="1"/>
  <c r="D224" i="1"/>
  <c r="F223" i="1"/>
  <c r="E223" i="1"/>
  <c r="D223" i="1"/>
  <c r="G223" i="1" s="1"/>
  <c r="G222" i="1"/>
  <c r="F222" i="1"/>
  <c r="E222" i="1"/>
  <c r="E233" i="1" s="1"/>
  <c r="D222" i="1"/>
  <c r="D233" i="1" s="1"/>
  <c r="G233" i="1" s="1"/>
  <c r="F219" i="1"/>
  <c r="E219" i="1"/>
  <c r="D219" i="1"/>
  <c r="G219" i="1" s="1"/>
  <c r="D218" i="1"/>
  <c r="F217" i="1"/>
  <c r="E217" i="1"/>
  <c r="D217" i="1"/>
  <c r="F216" i="1"/>
  <c r="E216" i="1"/>
  <c r="D216" i="1"/>
  <c r="G216" i="1" s="1"/>
  <c r="G215" i="1"/>
  <c r="F215" i="1"/>
  <c r="E215" i="1"/>
  <c r="D215" i="1"/>
  <c r="F214" i="1"/>
  <c r="E214" i="1"/>
  <c r="D214" i="1"/>
  <c r="G214" i="1" s="1"/>
  <c r="G213" i="1"/>
  <c r="F213" i="1"/>
  <c r="E213" i="1"/>
  <c r="D213" i="1"/>
  <c r="F212" i="1"/>
  <c r="E212" i="1"/>
  <c r="D212" i="1"/>
  <c r="G212" i="1" s="1"/>
  <c r="F211" i="1"/>
  <c r="E211" i="1"/>
  <c r="D211" i="1"/>
  <c r="F210" i="1"/>
  <c r="F218" i="1" s="1"/>
  <c r="G218" i="1" s="1"/>
  <c r="E210" i="1"/>
  <c r="E218" i="1" s="1"/>
  <c r="D210" i="1"/>
  <c r="G210" i="1" s="1"/>
  <c r="F207" i="1"/>
  <c r="G207" i="1" s="1"/>
  <c r="E207" i="1"/>
  <c r="D207" i="1"/>
  <c r="F206" i="1"/>
  <c r="E206" i="1"/>
  <c r="D206" i="1"/>
  <c r="G206" i="1" s="1"/>
  <c r="F205" i="1"/>
  <c r="G205" i="1" s="1"/>
  <c r="E205" i="1"/>
  <c r="D205" i="1"/>
  <c r="F204" i="1"/>
  <c r="E204" i="1"/>
  <c r="D204" i="1"/>
  <c r="G204" i="1" s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6" i="1"/>
  <c r="E196" i="1"/>
  <c r="D196" i="1"/>
  <c r="F195" i="1"/>
  <c r="E195" i="1"/>
  <c r="D195" i="1"/>
  <c r="F191" i="1"/>
  <c r="E191" i="1"/>
  <c r="D191" i="1"/>
  <c r="G191" i="1" s="1"/>
  <c r="F190" i="1"/>
  <c r="E190" i="1"/>
  <c r="D190" i="1"/>
  <c r="F189" i="1"/>
  <c r="F192" i="1" s="1"/>
  <c r="E189" i="1"/>
  <c r="E192" i="1" s="1"/>
  <c r="D189" i="1"/>
  <c r="D192" i="1" s="1"/>
  <c r="G192" i="1" s="1"/>
  <c r="F185" i="1"/>
  <c r="G185" i="1" s="1"/>
  <c r="E185" i="1"/>
  <c r="D185" i="1"/>
  <c r="C185" i="1"/>
  <c r="B185" i="1"/>
  <c r="G184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F176" i="1"/>
  <c r="D176" i="1"/>
  <c r="C176" i="1"/>
  <c r="G176" i="1" s="1"/>
  <c r="G175" i="1"/>
  <c r="F175" i="1"/>
  <c r="D175" i="1"/>
  <c r="C175" i="1"/>
  <c r="F174" i="1"/>
  <c r="D174" i="1"/>
  <c r="C174" i="1"/>
  <c r="F173" i="1"/>
  <c r="D173" i="1"/>
  <c r="C173" i="1"/>
  <c r="F172" i="1"/>
  <c r="D172" i="1"/>
  <c r="C172" i="1"/>
  <c r="G172" i="1" s="1"/>
  <c r="F171" i="1"/>
  <c r="D171" i="1"/>
  <c r="D178" i="1" s="1"/>
  <c r="C171" i="1"/>
  <c r="F170" i="1"/>
  <c r="F178" i="1" s="1"/>
  <c r="D170" i="1"/>
  <c r="C170" i="1"/>
  <c r="C178" i="1" s="1"/>
  <c r="G178" i="1" s="1"/>
  <c r="F166" i="1"/>
  <c r="D166" i="1"/>
  <c r="C166" i="1"/>
  <c r="F165" i="1"/>
  <c r="D165" i="1"/>
  <c r="C165" i="1"/>
  <c r="F162" i="1"/>
  <c r="E162" i="1"/>
  <c r="D162" i="1"/>
  <c r="C162" i="1"/>
  <c r="G162" i="1" s="1"/>
  <c r="B162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G158" i="1" s="1"/>
  <c r="B158" i="1"/>
  <c r="F157" i="1"/>
  <c r="E157" i="1"/>
  <c r="D157" i="1"/>
  <c r="C157" i="1"/>
  <c r="G157" i="1" s="1"/>
  <c r="B157" i="1"/>
  <c r="G154" i="1"/>
  <c r="F154" i="1"/>
  <c r="E154" i="1"/>
  <c r="D154" i="1"/>
  <c r="C154" i="1"/>
  <c r="B154" i="1"/>
  <c r="F153" i="1"/>
  <c r="E153" i="1"/>
  <c r="D153" i="1"/>
  <c r="C153" i="1"/>
  <c r="G153" i="1" s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G150" i="1" s="1"/>
  <c r="B150" i="1"/>
  <c r="G149" i="1"/>
  <c r="F149" i="1"/>
  <c r="E149" i="1"/>
  <c r="D149" i="1"/>
  <c r="C149" i="1"/>
  <c r="B149" i="1"/>
  <c r="F148" i="1"/>
  <c r="E148" i="1"/>
  <c r="D148" i="1"/>
  <c r="C148" i="1"/>
  <c r="G148" i="1" s="1"/>
  <c r="B148" i="1"/>
  <c r="F142" i="1"/>
  <c r="E142" i="1"/>
  <c r="D142" i="1"/>
  <c r="F141" i="1"/>
  <c r="E141" i="1"/>
  <c r="D141" i="1"/>
  <c r="G141" i="1" s="1"/>
  <c r="F140" i="1"/>
  <c r="E140" i="1"/>
  <c r="D140" i="1"/>
  <c r="G140" i="1" s="1"/>
  <c r="F139" i="1"/>
  <c r="E139" i="1"/>
  <c r="D139" i="1"/>
  <c r="G139" i="1" s="1"/>
  <c r="F138" i="1"/>
  <c r="E138" i="1"/>
  <c r="D138" i="1"/>
  <c r="G138" i="1" s="1"/>
  <c r="F137" i="1"/>
  <c r="E137" i="1"/>
  <c r="D137" i="1"/>
  <c r="G137" i="1" s="1"/>
  <c r="F136" i="1"/>
  <c r="F143" i="1" s="1"/>
  <c r="E136" i="1"/>
  <c r="D136" i="1"/>
  <c r="G136" i="1" s="1"/>
  <c r="F135" i="1"/>
  <c r="E135" i="1"/>
  <c r="E143" i="1" s="1"/>
  <c r="D135" i="1"/>
  <c r="D143" i="1" s="1"/>
  <c r="F132" i="1"/>
  <c r="E132" i="1"/>
  <c r="D132" i="1"/>
  <c r="F131" i="1"/>
  <c r="E131" i="1"/>
  <c r="D131" i="1"/>
  <c r="G131" i="1" s="1"/>
  <c r="F130" i="1"/>
  <c r="E130" i="1"/>
  <c r="D130" i="1"/>
  <c r="G130" i="1" s="1"/>
  <c r="F127" i="1"/>
  <c r="E127" i="1"/>
  <c r="D127" i="1"/>
  <c r="G127" i="1" s="1"/>
  <c r="F126" i="1"/>
  <c r="E126" i="1"/>
  <c r="D126" i="1"/>
  <c r="G126" i="1" s="1"/>
  <c r="F125" i="1"/>
  <c r="E125" i="1"/>
  <c r="D125" i="1"/>
  <c r="G125" i="1" s="1"/>
  <c r="E122" i="1"/>
  <c r="F121" i="1"/>
  <c r="E121" i="1"/>
  <c r="D121" i="1"/>
  <c r="F120" i="1"/>
  <c r="E120" i="1"/>
  <c r="D120" i="1"/>
  <c r="G119" i="1"/>
  <c r="F119" i="1"/>
  <c r="E119" i="1"/>
  <c r="D119" i="1"/>
  <c r="F118" i="1"/>
  <c r="G118" i="1" s="1"/>
  <c r="E118" i="1"/>
  <c r="D118" i="1"/>
  <c r="G117" i="1"/>
  <c r="F117" i="1"/>
  <c r="E117" i="1"/>
  <c r="D117" i="1"/>
  <c r="F116" i="1"/>
  <c r="G116" i="1" s="1"/>
  <c r="E116" i="1"/>
  <c r="D116" i="1"/>
  <c r="G115" i="1"/>
  <c r="F115" i="1"/>
  <c r="E115" i="1"/>
  <c r="D115" i="1"/>
  <c r="F114" i="1"/>
  <c r="G114" i="1" s="1"/>
  <c r="E114" i="1"/>
  <c r="D114" i="1"/>
  <c r="G113" i="1"/>
  <c r="F113" i="1"/>
  <c r="E113" i="1"/>
  <c r="D113" i="1"/>
  <c r="F112" i="1"/>
  <c r="G112" i="1" s="1"/>
  <c r="E112" i="1"/>
  <c r="D112" i="1"/>
  <c r="G111" i="1"/>
  <c r="F111" i="1"/>
  <c r="E111" i="1"/>
  <c r="D111" i="1"/>
  <c r="F110" i="1"/>
  <c r="G110" i="1" s="1"/>
  <c r="E110" i="1"/>
  <c r="D110" i="1"/>
  <c r="G109" i="1"/>
  <c r="F109" i="1"/>
  <c r="E109" i="1"/>
  <c r="D109" i="1"/>
  <c r="F108" i="1"/>
  <c r="G108" i="1" s="1"/>
  <c r="E108" i="1"/>
  <c r="D108" i="1"/>
  <c r="F107" i="1"/>
  <c r="E107" i="1"/>
  <c r="D107" i="1"/>
  <c r="F106" i="1"/>
  <c r="F122" i="1" s="1"/>
  <c r="E106" i="1"/>
  <c r="D106" i="1"/>
  <c r="D122" i="1" s="1"/>
  <c r="G122" i="1" s="1"/>
  <c r="F102" i="1"/>
  <c r="E102" i="1"/>
  <c r="D102" i="1"/>
  <c r="G102" i="1" s="1"/>
  <c r="F101" i="1"/>
  <c r="E101" i="1"/>
  <c r="D101" i="1"/>
  <c r="G101" i="1" s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E94" i="1"/>
  <c r="F93" i="1"/>
  <c r="E93" i="1"/>
  <c r="D93" i="1"/>
  <c r="F92" i="1"/>
  <c r="E92" i="1"/>
  <c r="D92" i="1"/>
  <c r="G92" i="1" s="1"/>
  <c r="G91" i="1"/>
  <c r="F91" i="1"/>
  <c r="E91" i="1"/>
  <c r="D91" i="1"/>
  <c r="F90" i="1"/>
  <c r="E90" i="1"/>
  <c r="D90" i="1"/>
  <c r="G90" i="1" s="1"/>
  <c r="G89" i="1"/>
  <c r="F89" i="1"/>
  <c r="E89" i="1"/>
  <c r="D89" i="1"/>
  <c r="F88" i="1"/>
  <c r="E88" i="1"/>
  <c r="D88" i="1"/>
  <c r="G88" i="1" s="1"/>
  <c r="G87" i="1"/>
  <c r="F87" i="1"/>
  <c r="E87" i="1"/>
  <c r="D87" i="1"/>
  <c r="F86" i="1"/>
  <c r="E86" i="1"/>
  <c r="D86" i="1"/>
  <c r="G86" i="1" s="1"/>
  <c r="F85" i="1"/>
  <c r="E85" i="1"/>
  <c r="D85" i="1"/>
  <c r="F84" i="1"/>
  <c r="G84" i="1" s="1"/>
  <c r="E84" i="1"/>
  <c r="D84" i="1"/>
  <c r="G83" i="1"/>
  <c r="F83" i="1"/>
  <c r="E83" i="1"/>
  <c r="D83" i="1"/>
  <c r="F82" i="1"/>
  <c r="G82" i="1" s="1"/>
  <c r="E82" i="1"/>
  <c r="D82" i="1"/>
  <c r="G81" i="1"/>
  <c r="F81" i="1"/>
  <c r="F94" i="1" s="1"/>
  <c r="E81" i="1"/>
  <c r="D81" i="1"/>
  <c r="F77" i="1"/>
  <c r="E77" i="1"/>
  <c r="D77" i="1"/>
  <c r="F76" i="1"/>
  <c r="E76" i="1"/>
  <c r="D76" i="1"/>
  <c r="G76" i="1" s="1"/>
  <c r="F75" i="1"/>
  <c r="F78" i="1" s="1"/>
  <c r="E75" i="1"/>
  <c r="D75" i="1"/>
  <c r="G75" i="1" s="1"/>
  <c r="F74" i="1"/>
  <c r="E74" i="1"/>
  <c r="E78" i="1" s="1"/>
  <c r="D74" i="1"/>
  <c r="D78" i="1" s="1"/>
  <c r="G78" i="1" s="1"/>
  <c r="F73" i="1"/>
  <c r="E73" i="1"/>
  <c r="F72" i="1"/>
  <c r="E72" i="1"/>
  <c r="D72" i="1"/>
  <c r="F71" i="1"/>
  <c r="E71" i="1"/>
  <c r="D71" i="1"/>
  <c r="G70" i="1"/>
  <c r="F70" i="1"/>
  <c r="E70" i="1"/>
  <c r="D70" i="1"/>
  <c r="F69" i="1"/>
  <c r="E69" i="1"/>
  <c r="D69" i="1"/>
  <c r="G69" i="1" s="1"/>
  <c r="G66" i="1"/>
  <c r="F66" i="1"/>
  <c r="E66" i="1"/>
  <c r="D66" i="1"/>
  <c r="D64" i="1"/>
  <c r="F63" i="1"/>
  <c r="E63" i="1"/>
  <c r="D63" i="1"/>
  <c r="F62" i="1"/>
  <c r="E62" i="1"/>
  <c r="D62" i="1"/>
  <c r="G62" i="1" s="1"/>
  <c r="G61" i="1"/>
  <c r="F61" i="1"/>
  <c r="E61" i="1"/>
  <c r="D61" i="1"/>
  <c r="F60" i="1"/>
  <c r="G60" i="1" s="1"/>
  <c r="E60" i="1"/>
  <c r="D60" i="1"/>
  <c r="G59" i="1"/>
  <c r="F59" i="1"/>
  <c r="E59" i="1"/>
  <c r="D59" i="1"/>
  <c r="F58" i="1"/>
  <c r="G58" i="1" s="1"/>
  <c r="E58" i="1"/>
  <c r="D58" i="1"/>
  <c r="G57" i="1"/>
  <c r="F57" i="1"/>
  <c r="E57" i="1"/>
  <c r="D57" i="1"/>
  <c r="F56" i="1"/>
  <c r="F64" i="1" s="1"/>
  <c r="E56" i="1"/>
  <c r="E64" i="1" s="1"/>
  <c r="D56" i="1"/>
  <c r="F52" i="1"/>
  <c r="E52" i="1"/>
  <c r="D52" i="1"/>
  <c r="F51" i="1"/>
  <c r="E51" i="1"/>
  <c r="D51" i="1"/>
  <c r="G51" i="1" s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F47" i="1"/>
  <c r="E47" i="1"/>
  <c r="D47" i="1"/>
  <c r="G47" i="1" s="1"/>
  <c r="F46" i="1"/>
  <c r="E46" i="1"/>
  <c r="D46" i="1"/>
  <c r="G46" i="1" s="1"/>
  <c r="F45" i="1"/>
  <c r="F53" i="1" s="1"/>
  <c r="E45" i="1"/>
  <c r="E53" i="1" s="1"/>
  <c r="D45" i="1"/>
  <c r="G45" i="1" s="1"/>
  <c r="F39" i="1"/>
  <c r="E39" i="1"/>
  <c r="D39" i="1"/>
  <c r="G39" i="1" s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G35" i="1" s="1"/>
  <c r="F34" i="1"/>
  <c r="F40" i="1" s="1"/>
  <c r="F41" i="1" s="1"/>
  <c r="E34" i="1"/>
  <c r="D34" i="1"/>
  <c r="G34" i="1" s="1"/>
  <c r="F33" i="1"/>
  <c r="E33" i="1"/>
  <c r="D33" i="1"/>
  <c r="F32" i="1"/>
  <c r="E32" i="1"/>
  <c r="D32" i="1"/>
  <c r="G32" i="1" s="1"/>
  <c r="F31" i="1"/>
  <c r="E31" i="1"/>
  <c r="D31" i="1"/>
  <c r="G31" i="1" s="1"/>
  <c r="F30" i="1"/>
  <c r="E30" i="1"/>
  <c r="D30" i="1"/>
  <c r="G30" i="1" s="1"/>
  <c r="F29" i="1"/>
  <c r="E29" i="1"/>
  <c r="D29" i="1"/>
  <c r="G29" i="1" s="1"/>
  <c r="F28" i="1"/>
  <c r="E28" i="1"/>
  <c r="D28" i="1"/>
  <c r="G28" i="1" s="1"/>
  <c r="F27" i="1"/>
  <c r="E27" i="1"/>
  <c r="D27" i="1"/>
  <c r="G27" i="1" s="1"/>
  <c r="F26" i="1"/>
  <c r="E26" i="1"/>
  <c r="D26" i="1"/>
  <c r="G26" i="1" s="1"/>
  <c r="F25" i="1"/>
  <c r="E25" i="1"/>
  <c r="D25" i="1"/>
  <c r="G25" i="1" s="1"/>
  <c r="F24" i="1"/>
  <c r="E24" i="1"/>
  <c r="E40" i="1" s="1"/>
  <c r="E41" i="1" s="1"/>
  <c r="D24" i="1"/>
  <c r="G24" i="1" s="1"/>
  <c r="F21" i="1"/>
  <c r="E21" i="1"/>
  <c r="D21" i="1"/>
  <c r="G21" i="1" s="1"/>
  <c r="E20" i="1"/>
  <c r="F19" i="1"/>
  <c r="E19" i="1"/>
  <c r="D19" i="1"/>
  <c r="F18" i="1"/>
  <c r="E18" i="1"/>
  <c r="D18" i="1"/>
  <c r="G18" i="1" s="1"/>
  <c r="G17" i="1"/>
  <c r="F17" i="1"/>
  <c r="E17" i="1"/>
  <c r="D17" i="1"/>
  <c r="F16" i="1"/>
  <c r="E16" i="1"/>
  <c r="D16" i="1"/>
  <c r="G16" i="1" s="1"/>
  <c r="G15" i="1"/>
  <c r="F15" i="1"/>
  <c r="E15" i="1"/>
  <c r="D15" i="1"/>
  <c r="F14" i="1"/>
  <c r="E14" i="1"/>
  <c r="D14" i="1"/>
  <c r="G14" i="1" s="1"/>
  <c r="F13" i="1"/>
  <c r="E13" i="1"/>
  <c r="D13" i="1"/>
  <c r="F12" i="1"/>
  <c r="G12" i="1" s="1"/>
  <c r="E12" i="1"/>
  <c r="D12" i="1"/>
  <c r="G11" i="1"/>
  <c r="F11" i="1"/>
  <c r="E11" i="1"/>
  <c r="D11" i="1"/>
  <c r="F10" i="1"/>
  <c r="G10" i="1" s="1"/>
  <c r="E10" i="1"/>
  <c r="D10" i="1"/>
  <c r="G9" i="1"/>
  <c r="F9" i="1"/>
  <c r="E9" i="1"/>
  <c r="D9" i="1"/>
  <c r="F8" i="1"/>
  <c r="G8" i="1" s="1"/>
  <c r="E8" i="1"/>
  <c r="D8" i="1"/>
  <c r="G7" i="1"/>
  <c r="F7" i="1"/>
  <c r="E7" i="1"/>
  <c r="D7" i="1"/>
  <c r="F6" i="1"/>
  <c r="F20" i="1" s="1"/>
  <c r="E6" i="1"/>
  <c r="D6" i="1"/>
  <c r="D20" i="1" s="1"/>
  <c r="G20" i="1" s="1"/>
  <c r="G64" i="1" l="1"/>
  <c r="G143" i="1"/>
  <c r="G56" i="1"/>
  <c r="G6" i="1"/>
  <c r="D53" i="1"/>
  <c r="G53" i="1" s="1"/>
  <c r="G74" i="1"/>
  <c r="G135" i="1"/>
  <c r="G189" i="1"/>
  <c r="D40" i="1"/>
  <c r="D73" i="1"/>
  <c r="G73" i="1" s="1"/>
  <c r="G170" i="1"/>
  <c r="D94" i="1"/>
  <c r="G94" i="1" s="1"/>
  <c r="G228" i="1"/>
  <c r="D41" i="1" l="1"/>
  <c r="G41" i="1" s="1"/>
  <c r="G40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<sst xmlns="http://schemas.openxmlformats.org/spreadsheetml/2006/main" count="274" uniqueCount="169">
  <si>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</si>
  <si>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</si>
  <si>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MAY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</si>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</sst>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410674</v>
          </cell>
        </row>
        <row r="4">
          <cell r="J4">
            <v>6519</v>
          </cell>
        </row>
        <row r="5">
          <cell r="J5">
            <v>2362</v>
          </cell>
        </row>
        <row r="6">
          <cell r="J6">
            <v>2017</v>
          </cell>
        </row>
        <row r="7">
          <cell r="J7">
            <v>5359</v>
          </cell>
        </row>
        <row r="8">
          <cell r="J8">
            <v>6080</v>
          </cell>
        </row>
        <row r="9">
          <cell r="J9">
            <v>4169</v>
          </cell>
        </row>
        <row r="10">
          <cell r="J10">
            <v>0</v>
          </cell>
        </row>
        <row r="11">
          <cell r="J11">
            <v>20419</v>
          </cell>
        </row>
        <row r="12">
          <cell r="J12">
            <v>131835</v>
          </cell>
        </row>
        <row r="13">
          <cell r="J13">
            <v>80483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91</v>
          </cell>
        </row>
        <row r="21">
          <cell r="J21">
            <v>5034</v>
          </cell>
        </row>
        <row r="22">
          <cell r="J22">
            <v>844</v>
          </cell>
        </row>
        <row r="23">
          <cell r="J23">
            <v>143</v>
          </cell>
        </row>
        <row r="24">
          <cell r="J24">
            <v>563</v>
          </cell>
        </row>
        <row r="25">
          <cell r="J25">
            <v>1524</v>
          </cell>
        </row>
        <row r="26">
          <cell r="J26">
            <v>1672</v>
          </cell>
        </row>
        <row r="27">
          <cell r="J27">
            <v>15771</v>
          </cell>
        </row>
        <row r="28">
          <cell r="J28">
            <v>1937</v>
          </cell>
        </row>
        <row r="29">
          <cell r="J29">
            <v>4181</v>
          </cell>
        </row>
        <row r="30">
          <cell r="J30">
            <v>53</v>
          </cell>
        </row>
        <row r="31">
          <cell r="J31">
            <v>664</v>
          </cell>
        </row>
        <row r="32">
          <cell r="J32">
            <v>4579</v>
          </cell>
        </row>
        <row r="33">
          <cell r="J33">
            <v>9902</v>
          </cell>
        </row>
        <row r="34">
          <cell r="J34">
            <v>3636</v>
          </cell>
        </row>
        <row r="35">
          <cell r="J35">
            <v>1015</v>
          </cell>
        </row>
        <row r="36">
          <cell r="J36">
            <v>845</v>
          </cell>
        </row>
        <row r="42">
          <cell r="J42">
            <v>79770</v>
          </cell>
        </row>
        <row r="43">
          <cell r="J43">
            <v>4286</v>
          </cell>
        </row>
        <row r="44">
          <cell r="J44">
            <v>2579</v>
          </cell>
        </row>
        <row r="45">
          <cell r="J45">
            <v>3351</v>
          </cell>
        </row>
        <row r="46">
          <cell r="J46">
            <v>890</v>
          </cell>
        </row>
        <row r="47">
          <cell r="J47">
            <v>3593</v>
          </cell>
        </row>
        <row r="48">
          <cell r="J48">
            <v>1922</v>
          </cell>
        </row>
        <row r="49">
          <cell r="J49">
            <v>0</v>
          </cell>
        </row>
        <row r="51">
          <cell r="J51">
            <v>108976</v>
          </cell>
        </row>
        <row r="52">
          <cell r="J52">
            <v>1628</v>
          </cell>
        </row>
        <row r="53">
          <cell r="J53">
            <v>3761</v>
          </cell>
        </row>
        <row r="54">
          <cell r="J54">
            <v>2947</v>
          </cell>
        </row>
        <row r="55">
          <cell r="J55">
            <v>2047</v>
          </cell>
        </row>
        <row r="56">
          <cell r="J56">
            <v>1242</v>
          </cell>
        </row>
        <row r="57">
          <cell r="J57">
            <v>2255</v>
          </cell>
        </row>
        <row r="58">
          <cell r="J58">
            <v>0</v>
          </cell>
        </row>
        <row r="59">
          <cell r="J59">
            <v>120795</v>
          </cell>
        </row>
        <row r="62">
          <cell r="J62">
            <v>157</v>
          </cell>
        </row>
        <row r="63">
          <cell r="J63">
            <v>507</v>
          </cell>
        </row>
        <row r="64">
          <cell r="J64">
            <v>0</v>
          </cell>
        </row>
        <row r="65">
          <cell r="J65">
            <v>7</v>
          </cell>
        </row>
        <row r="66">
          <cell r="J66">
            <v>187</v>
          </cell>
        </row>
        <row r="67">
          <cell r="J67">
            <v>491</v>
          </cell>
        </row>
        <row r="68">
          <cell r="J68">
            <v>52</v>
          </cell>
        </row>
        <row r="69">
          <cell r="J69">
            <v>38</v>
          </cell>
        </row>
        <row r="72">
          <cell r="J72">
            <v>10845</v>
          </cell>
        </row>
        <row r="73">
          <cell r="J73">
            <v>10417</v>
          </cell>
        </row>
        <row r="74">
          <cell r="J74">
            <v>94</v>
          </cell>
        </row>
        <row r="75">
          <cell r="J75">
            <v>183</v>
          </cell>
        </row>
        <row r="76">
          <cell r="J76">
            <v>0</v>
          </cell>
        </row>
        <row r="77">
          <cell r="J77">
            <v>854693</v>
          </cell>
        </row>
        <row r="78">
          <cell r="J78">
            <v>41</v>
          </cell>
        </row>
        <row r="79">
          <cell r="J79">
            <v>35</v>
          </cell>
        </row>
        <row r="80">
          <cell r="J80">
            <v>68</v>
          </cell>
        </row>
        <row r="81">
          <cell r="J81">
            <v>0</v>
          </cell>
        </row>
        <row r="82">
          <cell r="J82">
            <v>411</v>
          </cell>
        </row>
        <row r="83">
          <cell r="J83">
            <v>165</v>
          </cell>
        </row>
        <row r="84">
          <cell r="J84">
            <v>0</v>
          </cell>
        </row>
        <row r="88">
          <cell r="J88">
            <v>332124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472405</v>
          </cell>
        </row>
        <row r="92">
          <cell r="J92">
            <v>4958</v>
          </cell>
        </row>
        <row r="93">
          <cell r="J93">
            <v>2753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48441</v>
          </cell>
        </row>
        <row r="99">
          <cell r="J99">
            <v>19780</v>
          </cell>
        </row>
        <row r="100">
          <cell r="J100">
            <v>19805</v>
          </cell>
        </row>
        <row r="101">
          <cell r="J101">
            <v>8984</v>
          </cell>
        </row>
        <row r="102">
          <cell r="J102">
            <v>11497</v>
          </cell>
        </row>
        <row r="103">
          <cell r="J103">
            <v>673</v>
          </cell>
        </row>
        <row r="104">
          <cell r="J104">
            <v>39</v>
          </cell>
        </row>
        <row r="105">
          <cell r="J105">
            <v>165</v>
          </cell>
        </row>
        <row r="106">
          <cell r="J106">
            <v>17</v>
          </cell>
        </row>
        <row r="107">
          <cell r="J107">
            <v>312</v>
          </cell>
        </row>
        <row r="108">
          <cell r="J108">
            <v>379</v>
          </cell>
        </row>
        <row r="109">
          <cell r="J109">
            <v>869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58</v>
          </cell>
        </row>
        <row r="116">
          <cell r="J116">
            <v>1348</v>
          </cell>
        </row>
        <row r="117">
          <cell r="J117">
            <v>1054</v>
          </cell>
        </row>
        <row r="120">
          <cell r="J120">
            <v>305</v>
          </cell>
        </row>
        <row r="121">
          <cell r="J121">
            <v>599</v>
          </cell>
        </row>
        <row r="122">
          <cell r="J122">
            <v>636</v>
          </cell>
        </row>
        <row r="125">
          <cell r="J125">
            <v>276451</v>
          </cell>
        </row>
        <row r="126">
          <cell r="J126">
            <v>2036</v>
          </cell>
        </row>
        <row r="127">
          <cell r="J127">
            <v>2870</v>
          </cell>
        </row>
        <row r="128">
          <cell r="J128">
            <v>1671</v>
          </cell>
        </row>
        <row r="129">
          <cell r="J129">
            <v>514</v>
          </cell>
        </row>
        <row r="130">
          <cell r="J130">
            <v>2936</v>
          </cell>
        </row>
        <row r="131">
          <cell r="J131">
            <v>2277</v>
          </cell>
        </row>
        <row r="132">
          <cell r="J132">
            <v>0</v>
          </cell>
        </row>
        <row r="138">
          <cell r="J138">
            <v>802</v>
          </cell>
        </row>
        <row r="140">
          <cell r="J140">
            <v>4045</v>
          </cell>
        </row>
        <row r="142">
          <cell r="J142">
            <v>129</v>
          </cell>
        </row>
        <row r="144">
          <cell r="J144">
            <v>55</v>
          </cell>
        </row>
        <row r="145">
          <cell r="H145">
            <v>0</v>
          </cell>
        </row>
        <row r="147">
          <cell r="J147">
            <v>4759</v>
          </cell>
        </row>
        <row r="149">
          <cell r="J149">
            <v>363</v>
          </cell>
        </row>
        <row r="152">
          <cell r="J152">
            <v>126</v>
          </cell>
        </row>
        <row r="155">
          <cell r="J155">
            <v>462</v>
          </cell>
        </row>
        <row r="158">
          <cell r="J158">
            <v>528</v>
          </cell>
        </row>
        <row r="161">
          <cell r="J161">
            <v>61</v>
          </cell>
        </row>
        <row r="164">
          <cell r="J164">
            <v>143</v>
          </cell>
        </row>
        <row r="167">
          <cell r="J167">
            <v>175</v>
          </cell>
        </row>
        <row r="169">
          <cell r="J169">
            <v>174</v>
          </cell>
        </row>
        <row r="170">
          <cell r="J170">
            <v>0</v>
          </cell>
        </row>
        <row r="171">
          <cell r="J171">
            <v>88</v>
          </cell>
        </row>
        <row r="172">
          <cell r="J172">
            <v>5</v>
          </cell>
        </row>
        <row r="173">
          <cell r="J173">
            <v>41</v>
          </cell>
        </row>
        <row r="174">
          <cell r="J174">
            <v>89</v>
          </cell>
        </row>
        <row r="175">
          <cell r="J175">
            <v>102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2448</v>
          </cell>
        </row>
        <row r="183">
          <cell r="J183">
            <v>12375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221</v>
          </cell>
        </row>
        <row r="199">
          <cell r="J199">
            <v>225</v>
          </cell>
        </row>
        <row r="200">
          <cell r="J200">
            <v>0</v>
          </cell>
        </row>
        <row r="201">
          <cell r="J201">
            <v>2285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22199</v>
          </cell>
        </row>
        <row r="209">
          <cell r="J209">
            <v>1816</v>
          </cell>
        </row>
        <row r="210">
          <cell r="J210">
            <v>11467</v>
          </cell>
        </row>
        <row r="211">
          <cell r="J211">
            <v>2728</v>
          </cell>
        </row>
        <row r="212">
          <cell r="J212">
            <v>0</v>
          </cell>
        </row>
        <row r="213">
          <cell r="J213">
            <v>1554</v>
          </cell>
        </row>
        <row r="214">
          <cell r="J214">
            <v>3935</v>
          </cell>
        </row>
        <row r="215">
          <cell r="C215">
            <v>0</v>
          </cell>
        </row>
        <row r="216">
          <cell r="J216">
            <v>12538</v>
          </cell>
        </row>
        <row r="219">
          <cell r="J219">
            <v>5059</v>
          </cell>
        </row>
        <row r="220">
          <cell r="J220">
            <v>5</v>
          </cell>
        </row>
        <row r="221">
          <cell r="J221">
            <v>30</v>
          </cell>
        </row>
        <row r="222">
          <cell r="J222">
            <v>7</v>
          </cell>
        </row>
        <row r="223">
          <cell r="J223">
            <v>20</v>
          </cell>
        </row>
        <row r="224">
          <cell r="J224">
            <v>35</v>
          </cell>
        </row>
        <row r="225">
          <cell r="J225">
            <v>34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14806.689999999999</v>
          </cell>
        </row>
        <row r="233">
          <cell r="J233">
            <v>10076.420000000002</v>
          </cell>
        </row>
        <row r="234">
          <cell r="J234">
            <v>802.86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59125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44632.15</v>
          </cell>
        </row>
        <row r="246">
          <cell r="J246">
            <v>0</v>
          </cell>
        </row>
      </sheetData>
      <sheetData sheetId="3">
        <row r="3">
          <cell r="CS3">
            <v>33838</v>
          </cell>
          <cell r="DE3">
            <v>35632</v>
          </cell>
        </row>
        <row r="4">
          <cell r="CS4">
            <v>950</v>
          </cell>
          <cell r="DE4">
            <v>419</v>
          </cell>
        </row>
        <row r="5">
          <cell r="CS5">
            <v>246</v>
          </cell>
          <cell r="DE5">
            <v>269</v>
          </cell>
        </row>
        <row r="6">
          <cell r="CS6">
            <v>143</v>
          </cell>
          <cell r="DE6">
            <v>193</v>
          </cell>
        </row>
        <row r="7">
          <cell r="CS7">
            <v>803</v>
          </cell>
          <cell r="DE7">
            <v>597</v>
          </cell>
        </row>
        <row r="8">
          <cell r="CS8">
            <v>543</v>
          </cell>
          <cell r="DE8">
            <v>782</v>
          </cell>
        </row>
        <row r="9">
          <cell r="CS9">
            <v>283</v>
          </cell>
          <cell r="DE9">
            <v>504</v>
          </cell>
        </row>
        <row r="10">
          <cell r="CS10">
            <v>0</v>
          </cell>
        </row>
        <row r="11">
          <cell r="CS11">
            <v>1892</v>
          </cell>
          <cell r="DE11">
            <v>1550</v>
          </cell>
        </row>
        <row r="12">
          <cell r="CS12">
            <v>10976</v>
          </cell>
          <cell r="DE12">
            <v>12426</v>
          </cell>
        </row>
        <row r="13">
          <cell r="CS13">
            <v>6852</v>
          </cell>
          <cell r="DE13">
            <v>7271</v>
          </cell>
        </row>
        <row r="14">
          <cell r="CS14">
            <v>131</v>
          </cell>
        </row>
        <row r="15">
          <cell r="CS15">
            <v>282</v>
          </cell>
        </row>
        <row r="18">
          <cell r="CS18">
            <v>3</v>
          </cell>
          <cell r="DE18">
            <v>5</v>
          </cell>
        </row>
        <row r="21">
          <cell r="CS21">
            <v>320</v>
          </cell>
          <cell r="DE21">
            <v>229</v>
          </cell>
        </row>
        <row r="22">
          <cell r="CS22">
            <v>90</v>
          </cell>
          <cell r="DE22">
            <v>88</v>
          </cell>
        </row>
        <row r="23">
          <cell r="CS23">
            <v>7</v>
          </cell>
          <cell r="DE23">
            <v>17</v>
          </cell>
        </row>
        <row r="24">
          <cell r="CS24">
            <v>38</v>
          </cell>
          <cell r="DE24">
            <v>0</v>
          </cell>
        </row>
        <row r="25">
          <cell r="CS25">
            <v>56</v>
          </cell>
          <cell r="DE25">
            <v>127</v>
          </cell>
        </row>
        <row r="26">
          <cell r="CS26">
            <v>29</v>
          </cell>
          <cell r="DE26">
            <v>161</v>
          </cell>
        </row>
        <row r="27">
          <cell r="CS27">
            <v>1023</v>
          </cell>
          <cell r="DE27">
            <v>1554</v>
          </cell>
        </row>
        <row r="28">
          <cell r="CS28">
            <v>67</v>
          </cell>
          <cell r="DE28">
            <v>147</v>
          </cell>
        </row>
        <row r="29">
          <cell r="CS29">
            <v>26</v>
          </cell>
          <cell r="DE29">
            <v>139</v>
          </cell>
        </row>
        <row r="30">
          <cell r="CS30">
            <v>0</v>
          </cell>
          <cell r="DE30">
            <v>7</v>
          </cell>
        </row>
        <row r="31">
          <cell r="CS31">
            <v>44</v>
          </cell>
          <cell r="DE31">
            <v>68</v>
          </cell>
        </row>
        <row r="32">
          <cell r="CS32">
            <v>362</v>
          </cell>
          <cell r="DE32">
            <v>414</v>
          </cell>
        </row>
        <row r="33">
          <cell r="CS33">
            <v>1199</v>
          </cell>
          <cell r="DE33">
            <v>750</v>
          </cell>
        </row>
        <row r="34">
          <cell r="CS34">
            <v>73</v>
          </cell>
          <cell r="DE34">
            <v>1681</v>
          </cell>
        </row>
        <row r="35">
          <cell r="CS35">
            <v>35</v>
          </cell>
          <cell r="DE35">
            <v>73</v>
          </cell>
        </row>
        <row r="36">
          <cell r="CS36">
            <v>43</v>
          </cell>
          <cell r="DE36">
            <v>82</v>
          </cell>
        </row>
        <row r="42">
          <cell r="CS42">
            <v>6219</v>
          </cell>
          <cell r="DE42">
            <v>6803</v>
          </cell>
        </row>
        <row r="43">
          <cell r="CS43">
            <v>329</v>
          </cell>
          <cell r="DE43">
            <v>437</v>
          </cell>
        </row>
        <row r="44">
          <cell r="CS44">
            <v>139</v>
          </cell>
          <cell r="DE44">
            <v>190</v>
          </cell>
        </row>
        <row r="45">
          <cell r="CS45">
            <v>149</v>
          </cell>
          <cell r="DE45">
            <v>318</v>
          </cell>
        </row>
        <row r="46">
          <cell r="CS46">
            <v>177</v>
          </cell>
          <cell r="DE46">
            <v>93</v>
          </cell>
        </row>
        <row r="47">
          <cell r="CS47">
            <v>314</v>
          </cell>
          <cell r="DE47">
            <v>379</v>
          </cell>
        </row>
        <row r="48">
          <cell r="CS48">
            <v>134</v>
          </cell>
          <cell r="DE48">
            <v>269</v>
          </cell>
        </row>
        <row r="49">
          <cell r="CS49">
            <v>0</v>
          </cell>
        </row>
        <row r="51">
          <cell r="CS51">
            <v>9832</v>
          </cell>
          <cell r="DE51">
            <v>9664</v>
          </cell>
        </row>
        <row r="52">
          <cell r="CS52">
            <v>112</v>
          </cell>
          <cell r="DE52">
            <v>108</v>
          </cell>
        </row>
        <row r="53">
          <cell r="CS53">
            <v>376</v>
          </cell>
          <cell r="DE53">
            <v>319</v>
          </cell>
        </row>
        <row r="54">
          <cell r="CS54">
            <v>93</v>
          </cell>
          <cell r="DE54">
            <v>300</v>
          </cell>
        </row>
        <row r="55">
          <cell r="CS55">
            <v>108</v>
          </cell>
          <cell r="DE55">
            <v>179</v>
          </cell>
        </row>
        <row r="56">
          <cell r="CS56">
            <v>126</v>
          </cell>
          <cell r="DE56">
            <v>104</v>
          </cell>
        </row>
        <row r="57">
          <cell r="CS57">
            <v>179</v>
          </cell>
          <cell r="DE57">
            <v>229</v>
          </cell>
        </row>
        <row r="58">
          <cell r="CS58">
            <v>0</v>
          </cell>
        </row>
        <row r="59">
          <cell r="CS59">
            <v>9274</v>
          </cell>
          <cell r="DE59">
            <v>10531</v>
          </cell>
        </row>
        <row r="62">
          <cell r="CS62">
            <v>13</v>
          </cell>
          <cell r="DE62">
            <v>24</v>
          </cell>
        </row>
        <row r="63">
          <cell r="CS63">
            <v>49</v>
          </cell>
          <cell r="DE63">
            <v>42</v>
          </cell>
        </row>
        <row r="65">
          <cell r="CS65">
            <v>0</v>
          </cell>
          <cell r="DE65">
            <v>1</v>
          </cell>
        </row>
        <row r="66">
          <cell r="CS66">
            <v>19</v>
          </cell>
          <cell r="DE66">
            <v>20</v>
          </cell>
        </row>
        <row r="67">
          <cell r="CS67">
            <v>37</v>
          </cell>
          <cell r="DE67">
            <v>49</v>
          </cell>
        </row>
        <row r="68">
          <cell r="CS68">
            <v>8</v>
          </cell>
          <cell r="DE68">
            <v>3</v>
          </cell>
        </row>
        <row r="69">
          <cell r="CS69">
            <v>0</v>
          </cell>
          <cell r="DE69">
            <v>0</v>
          </cell>
        </row>
        <row r="72">
          <cell r="CS72">
            <v>936</v>
          </cell>
          <cell r="DE72">
            <v>1078</v>
          </cell>
        </row>
        <row r="73">
          <cell r="CS73">
            <v>894</v>
          </cell>
          <cell r="DE73">
            <v>914</v>
          </cell>
        </row>
        <row r="74">
          <cell r="CS74">
            <v>1</v>
          </cell>
          <cell r="DE74">
            <v>7</v>
          </cell>
        </row>
        <row r="75">
          <cell r="CS75">
            <v>23</v>
          </cell>
          <cell r="DE75">
            <v>21</v>
          </cell>
        </row>
        <row r="77">
          <cell r="CS77">
            <v>76931</v>
          </cell>
          <cell r="DE77">
            <v>67214</v>
          </cell>
        </row>
        <row r="78">
          <cell r="CS78">
            <v>3</v>
          </cell>
          <cell r="DE78">
            <v>6</v>
          </cell>
        </row>
        <row r="79">
          <cell r="CS79">
            <v>3</v>
          </cell>
          <cell r="DE79">
            <v>1</v>
          </cell>
        </row>
        <row r="80">
          <cell r="CS80">
            <v>11</v>
          </cell>
          <cell r="DE80">
            <v>10</v>
          </cell>
        </row>
        <row r="81">
          <cell r="CS81">
            <v>1</v>
          </cell>
          <cell r="DE81">
            <v>0</v>
          </cell>
        </row>
        <row r="82">
          <cell r="CS82">
            <v>26</v>
          </cell>
          <cell r="DE82">
            <v>50</v>
          </cell>
        </row>
        <row r="83">
          <cell r="CS83">
            <v>19</v>
          </cell>
          <cell r="DE83">
            <v>13</v>
          </cell>
        </row>
        <row r="88">
          <cell r="CS88">
            <v>38732</v>
          </cell>
          <cell r="DE88">
            <v>43642</v>
          </cell>
        </row>
        <row r="89">
          <cell r="CS89">
            <v>36102</v>
          </cell>
          <cell r="DE89">
            <v>44989</v>
          </cell>
        </row>
        <row r="90">
          <cell r="CS90">
            <v>1</v>
          </cell>
        </row>
        <row r="91">
          <cell r="CS91">
            <v>33269</v>
          </cell>
          <cell r="DE91">
            <v>35390</v>
          </cell>
        </row>
        <row r="92">
          <cell r="CS92">
            <v>702</v>
          </cell>
          <cell r="DE92">
            <v>125</v>
          </cell>
        </row>
        <row r="93">
          <cell r="CS93">
            <v>160</v>
          </cell>
          <cell r="DE93">
            <v>874</v>
          </cell>
        </row>
        <row r="98">
          <cell r="CS98">
            <v>4133</v>
          </cell>
          <cell r="DE98">
            <v>3921</v>
          </cell>
        </row>
        <row r="99">
          <cell r="CS99">
            <v>1198</v>
          </cell>
          <cell r="DE99">
            <v>1651</v>
          </cell>
        </row>
        <row r="100">
          <cell r="CS100">
            <v>1410</v>
          </cell>
          <cell r="DE100">
            <v>1847</v>
          </cell>
        </row>
        <row r="101">
          <cell r="CS101">
            <v>810</v>
          </cell>
          <cell r="DE101">
            <v>868</v>
          </cell>
        </row>
        <row r="102">
          <cell r="CS102">
            <v>793</v>
          </cell>
          <cell r="DE102">
            <v>1011</v>
          </cell>
        </row>
        <row r="103">
          <cell r="CS103">
            <v>80</v>
          </cell>
          <cell r="DE103">
            <v>53</v>
          </cell>
        </row>
        <row r="104">
          <cell r="CS104">
            <v>22</v>
          </cell>
          <cell r="DE104">
            <v>4</v>
          </cell>
        </row>
        <row r="105">
          <cell r="CS105">
            <v>10</v>
          </cell>
          <cell r="DE105">
            <v>16</v>
          </cell>
        </row>
        <row r="106">
          <cell r="CS106">
            <v>2</v>
          </cell>
          <cell r="DE106">
            <v>3</v>
          </cell>
        </row>
        <row r="107">
          <cell r="CS107">
            <v>27</v>
          </cell>
          <cell r="DE107">
            <v>22</v>
          </cell>
        </row>
        <row r="108">
          <cell r="CS108">
            <v>37</v>
          </cell>
          <cell r="DE108">
            <v>34</v>
          </cell>
        </row>
        <row r="109">
          <cell r="CS109">
            <v>82</v>
          </cell>
          <cell r="DE109">
            <v>82</v>
          </cell>
        </row>
        <row r="115">
          <cell r="CS115">
            <v>3</v>
          </cell>
          <cell r="DE115">
            <v>0</v>
          </cell>
        </row>
        <row r="116">
          <cell r="CS116">
            <v>62</v>
          </cell>
          <cell r="DE116">
            <v>102</v>
          </cell>
        </row>
        <row r="117">
          <cell r="CS117">
            <v>101</v>
          </cell>
          <cell r="DE117">
            <v>92</v>
          </cell>
        </row>
        <row r="120">
          <cell r="CS120">
            <v>20</v>
          </cell>
          <cell r="DE120">
            <v>31</v>
          </cell>
        </row>
        <row r="121">
          <cell r="CS121">
            <v>70</v>
          </cell>
          <cell r="DE121">
            <v>49</v>
          </cell>
        </row>
        <row r="122">
          <cell r="DE122">
            <v>191</v>
          </cell>
        </row>
        <row r="125">
          <cell r="CS125">
            <v>31774</v>
          </cell>
          <cell r="DE125">
            <v>16724</v>
          </cell>
        </row>
        <row r="126">
          <cell r="CS126">
            <v>146</v>
          </cell>
          <cell r="DE126">
            <v>278</v>
          </cell>
        </row>
        <row r="127">
          <cell r="CS127">
            <v>117</v>
          </cell>
          <cell r="DE127">
            <v>157</v>
          </cell>
        </row>
        <row r="128">
          <cell r="CS128">
            <v>257</v>
          </cell>
          <cell r="DE128">
            <v>191</v>
          </cell>
        </row>
        <row r="129">
          <cell r="CS129">
            <v>92</v>
          </cell>
          <cell r="DE129">
            <v>78</v>
          </cell>
        </row>
        <row r="130">
          <cell r="CS130">
            <v>203</v>
          </cell>
          <cell r="DE130">
            <v>325</v>
          </cell>
        </row>
        <row r="131">
          <cell r="CS131">
            <v>203</v>
          </cell>
          <cell r="DE131">
            <v>236</v>
          </cell>
        </row>
        <row r="137">
          <cell r="CS137">
            <v>7</v>
          </cell>
          <cell r="DE137">
            <v>4</v>
          </cell>
        </row>
        <row r="138">
          <cell r="CS138">
            <v>32</v>
          </cell>
          <cell r="DE138">
            <v>55</v>
          </cell>
        </row>
        <row r="139">
          <cell r="CS139">
            <v>11</v>
          </cell>
          <cell r="DE139">
            <v>14</v>
          </cell>
        </row>
        <row r="140">
          <cell r="CS140">
            <v>327</v>
          </cell>
          <cell r="DE140">
            <v>433</v>
          </cell>
        </row>
        <row r="141">
          <cell r="CS141">
            <v>8</v>
          </cell>
          <cell r="DE141">
            <v>8</v>
          </cell>
        </row>
        <row r="142">
          <cell r="CS142">
            <v>62</v>
          </cell>
        </row>
        <row r="143">
          <cell r="DE143">
            <v>2</v>
          </cell>
        </row>
        <row r="146">
          <cell r="CS146">
            <v>14</v>
          </cell>
          <cell r="DE146">
            <v>17</v>
          </cell>
        </row>
        <row r="147">
          <cell r="CS147">
            <v>358</v>
          </cell>
          <cell r="DE147">
            <v>460</v>
          </cell>
        </row>
        <row r="148">
          <cell r="CS148">
            <v>9</v>
          </cell>
          <cell r="DE148">
            <v>9</v>
          </cell>
        </row>
        <row r="149">
          <cell r="CS149">
            <v>42</v>
          </cell>
          <cell r="DE149">
            <v>40</v>
          </cell>
        </row>
        <row r="151">
          <cell r="CS151">
            <v>14</v>
          </cell>
          <cell r="DE151">
            <v>14</v>
          </cell>
        </row>
        <row r="152">
          <cell r="CS152">
            <v>8</v>
          </cell>
          <cell r="DE152">
            <v>3</v>
          </cell>
        </row>
        <row r="154">
          <cell r="CS154">
            <v>3</v>
          </cell>
          <cell r="DE154">
            <v>1</v>
          </cell>
        </row>
        <row r="155">
          <cell r="CS155">
            <v>7</v>
          </cell>
          <cell r="DE155">
            <v>3</v>
          </cell>
        </row>
        <row r="157">
          <cell r="DE157">
            <v>12</v>
          </cell>
        </row>
        <row r="158">
          <cell r="DE158">
            <v>51</v>
          </cell>
        </row>
        <row r="160">
          <cell r="DE160">
            <v>0</v>
          </cell>
        </row>
        <row r="161">
          <cell r="DE161">
            <v>0</v>
          </cell>
        </row>
        <row r="166">
          <cell r="CS166">
            <v>1</v>
          </cell>
          <cell r="DE166">
            <v>2</v>
          </cell>
        </row>
        <row r="167">
          <cell r="CS167">
            <v>5</v>
          </cell>
          <cell r="DE167">
            <v>7</v>
          </cell>
        </row>
        <row r="169">
          <cell r="CS169">
            <v>21</v>
          </cell>
          <cell r="DE169">
            <v>15</v>
          </cell>
        </row>
        <row r="171">
          <cell r="CS171">
            <v>5</v>
          </cell>
          <cell r="DE171">
            <v>9</v>
          </cell>
        </row>
        <row r="173">
          <cell r="DE173">
            <v>4</v>
          </cell>
        </row>
        <row r="174">
          <cell r="CS174">
            <v>5</v>
          </cell>
          <cell r="DE174">
            <v>11</v>
          </cell>
        </row>
        <row r="175">
          <cell r="CS175">
            <v>7</v>
          </cell>
          <cell r="DE175">
            <v>8</v>
          </cell>
        </row>
        <row r="181">
          <cell r="CS181">
            <v>379</v>
          </cell>
          <cell r="DE181">
            <v>321</v>
          </cell>
        </row>
        <row r="182">
          <cell r="CS182">
            <v>32</v>
          </cell>
          <cell r="DE182">
            <v>21</v>
          </cell>
        </row>
        <row r="183">
          <cell r="CS183">
            <v>647</v>
          </cell>
          <cell r="DE183">
            <v>640</v>
          </cell>
        </row>
        <row r="184">
          <cell r="CS184">
            <v>0</v>
          </cell>
        </row>
        <row r="186">
          <cell r="CS186">
            <v>4</v>
          </cell>
          <cell r="DE186">
            <v>4</v>
          </cell>
        </row>
        <row r="187">
          <cell r="DE187">
            <v>21</v>
          </cell>
        </row>
        <row r="188">
          <cell r="CS188">
            <v>27</v>
          </cell>
        </row>
        <row r="199">
          <cell r="CS199">
            <v>32</v>
          </cell>
          <cell r="DE199">
            <v>17</v>
          </cell>
        </row>
        <row r="201">
          <cell r="CS201">
            <v>236.5</v>
          </cell>
          <cell r="DE201">
            <v>219</v>
          </cell>
        </row>
        <row r="208">
          <cell r="CS208">
            <v>4256</v>
          </cell>
          <cell r="DE208">
            <v>2859</v>
          </cell>
        </row>
        <row r="209">
          <cell r="CS209">
            <v>184</v>
          </cell>
          <cell r="DE209">
            <v>116</v>
          </cell>
        </row>
        <row r="210">
          <cell r="CS210">
            <v>1053</v>
          </cell>
          <cell r="DE210">
            <v>1179</v>
          </cell>
        </row>
        <row r="211">
          <cell r="CS211">
            <v>154</v>
          </cell>
          <cell r="DE211">
            <v>219</v>
          </cell>
        </row>
        <row r="213">
          <cell r="CS213">
            <v>151</v>
          </cell>
          <cell r="DE213">
            <v>225</v>
          </cell>
        </row>
        <row r="214">
          <cell r="CS214">
            <v>340</v>
          </cell>
          <cell r="DE214">
            <v>623</v>
          </cell>
        </row>
        <row r="216">
          <cell r="CS216">
            <v>1038</v>
          </cell>
          <cell r="DE216">
            <v>1243</v>
          </cell>
        </row>
        <row r="219">
          <cell r="CS219">
            <v>420</v>
          </cell>
          <cell r="DE219">
            <v>372</v>
          </cell>
        </row>
        <row r="220">
          <cell r="CS220">
            <v>0</v>
          </cell>
          <cell r="DE220">
            <v>1</v>
          </cell>
        </row>
        <row r="221">
          <cell r="CS221">
            <v>12</v>
          </cell>
          <cell r="DE221">
            <v>4</v>
          </cell>
        </row>
        <row r="222">
          <cell r="CS222">
            <v>1</v>
          </cell>
          <cell r="DE222">
            <v>1</v>
          </cell>
        </row>
        <row r="223">
          <cell r="CS223">
            <v>1</v>
          </cell>
          <cell r="DE223">
            <v>1</v>
          </cell>
        </row>
        <row r="224">
          <cell r="CS224">
            <v>1</v>
          </cell>
          <cell r="DE224">
            <v>5</v>
          </cell>
        </row>
        <row r="225">
          <cell r="CS225">
            <v>5</v>
          </cell>
          <cell r="DE225">
            <v>2</v>
          </cell>
        </row>
        <row r="226">
          <cell r="CS226">
            <v>0</v>
          </cell>
        </row>
        <row r="228">
          <cell r="CS228">
            <v>53802</v>
          </cell>
          <cell r="DE228">
            <v>43759</v>
          </cell>
        </row>
        <row r="232">
          <cell r="CS232">
            <v>1325.55</v>
          </cell>
          <cell r="DE232">
            <v>1426.81</v>
          </cell>
        </row>
        <row r="233">
          <cell r="CS233">
            <v>694.56</v>
          </cell>
          <cell r="DE233">
            <v>814.53</v>
          </cell>
        </row>
        <row r="234">
          <cell r="CS234">
            <v>18</v>
          </cell>
          <cell r="DE234">
            <v>38</v>
          </cell>
        </row>
        <row r="240">
          <cell r="CS240">
            <v>2440</v>
          </cell>
          <cell r="DE240">
            <v>4495</v>
          </cell>
        </row>
        <row r="245">
          <cell r="CS245">
            <v>2753.84</v>
          </cell>
          <cell r="DE245">
            <v>7750.9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[1]Monthly!DE3</f>
        <v>35632</v>
      </c>
      <c r="E6" s="17">
        <f>[1]Fiscal!J3</f>
        <v>410674</v>
      </c>
      <c r="F6" s="18">
        <f>[1]Monthly!CS3</f>
        <v>33838</v>
      </c>
      <c r="G6" s="19">
        <f t="shared" ref="G6:G20" si="0">(+D6-F6)/F6</f>
        <v>5.3017317808381113E-2</v>
      </c>
    </row>
    <row r="7" spans="1:9" x14ac:dyDescent="0.25">
      <c r="A7" s="14" t="s">
        <v>14</v>
      </c>
      <c r="B7" s="15"/>
      <c r="C7" s="16"/>
      <c r="D7" s="17">
        <f>[1]Monthly!DE4</f>
        <v>419</v>
      </c>
      <c r="E7" s="17">
        <f>[1]Fiscal!J4</f>
        <v>6519</v>
      </c>
      <c r="F7" s="18">
        <f>[1]Monthly!CS4</f>
        <v>950</v>
      </c>
      <c r="G7" s="19">
        <f t="shared" si="0"/>
        <v>-0.55894736842105264</v>
      </c>
    </row>
    <row r="8" spans="1:9" x14ac:dyDescent="0.25">
      <c r="A8" s="14" t="s">
        <v>15</v>
      </c>
      <c r="B8" s="15"/>
      <c r="C8" s="16"/>
      <c r="D8" s="17">
        <f>[1]Monthly!DE5</f>
        <v>269</v>
      </c>
      <c r="E8" s="17">
        <f>[1]Fiscal!J5</f>
        <v>2362</v>
      </c>
      <c r="F8" s="18">
        <f>[1]Monthly!CS5</f>
        <v>246</v>
      </c>
      <c r="G8" s="19">
        <f t="shared" si="0"/>
        <v>9.3495934959349589E-2</v>
      </c>
    </row>
    <row r="9" spans="1:9" x14ac:dyDescent="0.25">
      <c r="A9" s="14" t="s">
        <v>16</v>
      </c>
      <c r="B9" s="15"/>
      <c r="C9" s="16"/>
      <c r="D9" s="17">
        <f>[1]Monthly!DE6</f>
        <v>193</v>
      </c>
      <c r="E9" s="17">
        <f>[1]Fiscal!J6</f>
        <v>2017</v>
      </c>
      <c r="F9" s="18">
        <f>[1]Monthly!CS6</f>
        <v>143</v>
      </c>
      <c r="G9" s="19">
        <f t="shared" si="0"/>
        <v>0.34965034965034963</v>
      </c>
    </row>
    <row r="10" spans="1:9" x14ac:dyDescent="0.25">
      <c r="A10" s="14" t="s">
        <v>17</v>
      </c>
      <c r="B10" s="15"/>
      <c r="C10" s="16"/>
      <c r="D10" s="17">
        <f>[1]Monthly!DE7</f>
        <v>597</v>
      </c>
      <c r="E10" s="17">
        <f>[1]Fiscal!J7</f>
        <v>5359</v>
      </c>
      <c r="F10" s="18">
        <f>[1]Monthly!CS7</f>
        <v>803</v>
      </c>
      <c r="G10" s="19">
        <f t="shared" si="0"/>
        <v>-0.25653798256537985</v>
      </c>
    </row>
    <row r="11" spans="1:9" x14ac:dyDescent="0.25">
      <c r="A11" s="14" t="s">
        <v>18</v>
      </c>
      <c r="B11" s="15"/>
      <c r="C11" s="16"/>
      <c r="D11" s="17">
        <f>[1]Monthly!DE8</f>
        <v>782</v>
      </c>
      <c r="E11" s="17">
        <f>[1]Fiscal!J8</f>
        <v>6080</v>
      </c>
      <c r="F11" s="18">
        <f>[1]Monthly!CS8</f>
        <v>543</v>
      </c>
      <c r="G11" s="19">
        <f t="shared" si="0"/>
        <v>0.44014732965009207</v>
      </c>
    </row>
    <row r="12" spans="1:9" x14ac:dyDescent="0.25">
      <c r="A12" s="14" t="s">
        <v>19</v>
      </c>
      <c r="B12" s="15"/>
      <c r="C12" s="16"/>
      <c r="D12" s="17">
        <f>[1]Monthly!DE9</f>
        <v>504</v>
      </c>
      <c r="E12" s="17">
        <f>[1]Fiscal!J9</f>
        <v>4169</v>
      </c>
      <c r="F12" s="18">
        <f>[1]Monthly!CS9</f>
        <v>283</v>
      </c>
      <c r="G12" s="19">
        <f t="shared" si="0"/>
        <v>0.78091872791519434</v>
      </c>
      <c r="I12" s="20"/>
    </row>
    <row r="13" spans="1:9" x14ac:dyDescent="0.25">
      <c r="A13" s="14" t="s">
        <v>20</v>
      </c>
      <c r="B13" s="15"/>
      <c r="C13" s="16"/>
      <c r="D13" s="17">
        <f>[1]Monthly!DE10</f>
        <v>0</v>
      </c>
      <c r="E13" s="17">
        <f>[1]Fiscal!J10</f>
        <v>0</v>
      </c>
      <c r="F13" s="18">
        <f>[1]Monthly!CS10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[1]Monthly!DE11</f>
        <v>1550</v>
      </c>
      <c r="E14" s="17">
        <f>[1]Fiscal!J11</f>
        <v>20419</v>
      </c>
      <c r="F14" s="18">
        <f>[1]Monthly!CS11</f>
        <v>1892</v>
      </c>
      <c r="G14" s="19">
        <f t="shared" si="0"/>
        <v>-0.18076109936575052</v>
      </c>
    </row>
    <row r="15" spans="1:9" x14ac:dyDescent="0.25">
      <c r="A15" s="14" t="s">
        <v>22</v>
      </c>
      <c r="B15" s="15"/>
      <c r="C15" s="16"/>
      <c r="D15" s="17">
        <f>[1]Monthly!DE12</f>
        <v>12426</v>
      </c>
      <c r="E15" s="17">
        <f>[1]Fiscal!J12</f>
        <v>131835</v>
      </c>
      <c r="F15" s="18">
        <f>[1]Monthly!CS12</f>
        <v>10976</v>
      </c>
      <c r="G15" s="19">
        <f t="shared" si="0"/>
        <v>0.13210641399416909</v>
      </c>
    </row>
    <row r="16" spans="1:9" x14ac:dyDescent="0.25">
      <c r="A16" s="14" t="s">
        <v>23</v>
      </c>
      <c r="B16" s="15"/>
      <c r="C16" s="16"/>
      <c r="D16" s="17">
        <f>[1]Monthly!DE13</f>
        <v>7271</v>
      </c>
      <c r="E16" s="17">
        <f>[1]Fiscal!J13</f>
        <v>80483</v>
      </c>
      <c r="F16" s="18">
        <f>[1]Monthly!CS13</f>
        <v>6852</v>
      </c>
      <c r="G16" s="19">
        <f t="shared" si="0"/>
        <v>6.1150029188558087E-2</v>
      </c>
    </row>
    <row r="17" spans="1:7" x14ac:dyDescent="0.25">
      <c r="A17" s="14" t="s">
        <v>24</v>
      </c>
      <c r="B17" s="15"/>
      <c r="C17" s="16"/>
      <c r="D17" s="17">
        <f>[1]Monthly!DE14</f>
        <v>0</v>
      </c>
      <c r="E17" s="17">
        <f>[1]Fiscal!J14</f>
        <v>91</v>
      </c>
      <c r="F17" s="18">
        <f>[1]Monthly!CS14</f>
        <v>131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[1]Monthly!DE15</f>
        <v>0</v>
      </c>
      <c r="E18" s="17">
        <f>[1]Fiscal!J15</f>
        <v>225</v>
      </c>
      <c r="F18" s="18">
        <f>[1]Monthly!CS15</f>
        <v>282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[1]Monthly!DE16</f>
        <v>0</v>
      </c>
      <c r="E19" s="17">
        <f>[1]Fiscal!J16</f>
        <v>0</v>
      </c>
      <c r="F19" s="18">
        <f>[1]Monthly!CS16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59643</v>
      </c>
      <c r="E20" s="24">
        <f>SUM(E6:E19)</f>
        <v>670233</v>
      </c>
      <c r="F20" s="25">
        <f>SUM(F6:F19)</f>
        <v>56939</v>
      </c>
      <c r="G20" s="19">
        <f t="shared" si="0"/>
        <v>4.7489418500500535E-2</v>
      </c>
    </row>
    <row r="21" spans="1:7" x14ac:dyDescent="0.25">
      <c r="A21" s="26" t="s">
        <v>28</v>
      </c>
      <c r="B21" s="27"/>
      <c r="C21" s="28"/>
      <c r="D21" s="29">
        <f>[1]Monthly!DE18</f>
        <v>5</v>
      </c>
      <c r="E21" s="30">
        <f>[1]Fiscal!J18</f>
        <v>91</v>
      </c>
      <c r="F21" s="31">
        <f>[1]Monthly!CS18</f>
        <v>3</v>
      </c>
      <c r="G21" s="19">
        <f>(D21-F21)/F21</f>
        <v>0.66666666666666663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[1]Monthly!DE21</f>
        <v>229</v>
      </c>
      <c r="E24" s="17">
        <f>[1]Fiscal!J21</f>
        <v>5034</v>
      </c>
      <c r="F24" s="17">
        <f>[1]Monthly!CS21</f>
        <v>320</v>
      </c>
      <c r="G24" s="19">
        <f t="shared" ref="G24:G41" si="1">(+D24-F24)/F24</f>
        <v>-0.28437499999999999</v>
      </c>
    </row>
    <row r="25" spans="1:7" x14ac:dyDescent="0.25">
      <c r="A25" s="14" t="s">
        <v>31</v>
      </c>
      <c r="B25" s="15"/>
      <c r="C25" s="16"/>
      <c r="D25" s="17">
        <f>[1]Monthly!DE22</f>
        <v>88</v>
      </c>
      <c r="E25" s="17">
        <f>[1]Fiscal!J22</f>
        <v>844</v>
      </c>
      <c r="F25" s="17">
        <f>[1]Monthly!CS22</f>
        <v>90</v>
      </c>
      <c r="G25" s="19">
        <f t="shared" si="1"/>
        <v>-2.2222222222222223E-2</v>
      </c>
    </row>
    <row r="26" spans="1:7" x14ac:dyDescent="0.25">
      <c r="A26" s="21" t="s">
        <v>32</v>
      </c>
      <c r="B26" s="35"/>
      <c r="C26" s="36"/>
      <c r="D26" s="17">
        <f>[1]Monthly!DE23</f>
        <v>17</v>
      </c>
      <c r="E26" s="17">
        <f>[1]Fiscal!J23</f>
        <v>143</v>
      </c>
      <c r="F26" s="17">
        <f>[1]Monthly!CS23</f>
        <v>7</v>
      </c>
      <c r="G26" s="19">
        <f t="shared" si="1"/>
        <v>1.4285714285714286</v>
      </c>
    </row>
    <row r="27" spans="1:7" x14ac:dyDescent="0.25">
      <c r="A27" s="14" t="s">
        <v>33</v>
      </c>
      <c r="B27" s="15"/>
      <c r="C27" s="16"/>
      <c r="D27" s="17">
        <f>[1]Monthly!DE24</f>
        <v>0</v>
      </c>
      <c r="E27" s="17">
        <f>[1]Fiscal!J24</f>
        <v>563</v>
      </c>
      <c r="F27" s="17">
        <f>[1]Monthly!CS24</f>
        <v>38</v>
      </c>
      <c r="G27" s="19">
        <f t="shared" si="1"/>
        <v>-1</v>
      </c>
    </row>
    <row r="28" spans="1:7" x14ac:dyDescent="0.25">
      <c r="A28" s="14" t="s">
        <v>34</v>
      </c>
      <c r="B28" s="15"/>
      <c r="C28" s="16"/>
      <c r="D28" s="17">
        <f>[1]Monthly!DE25</f>
        <v>127</v>
      </c>
      <c r="E28" s="17">
        <f>[1]Fiscal!J25</f>
        <v>1524</v>
      </c>
      <c r="F28" s="17">
        <f>[1]Monthly!CS25</f>
        <v>56</v>
      </c>
      <c r="G28" s="19">
        <f t="shared" si="1"/>
        <v>1.2678571428571428</v>
      </c>
    </row>
    <row r="29" spans="1:7" x14ac:dyDescent="0.25">
      <c r="A29" s="14" t="s">
        <v>35</v>
      </c>
      <c r="B29" s="37"/>
      <c r="C29" s="38"/>
      <c r="D29" s="17">
        <f>[1]Monthly!DE26</f>
        <v>161</v>
      </c>
      <c r="E29" s="17">
        <f>[1]Fiscal!J26</f>
        <v>1672</v>
      </c>
      <c r="F29" s="17">
        <f>[1]Monthly!CS26</f>
        <v>29</v>
      </c>
      <c r="G29" s="19">
        <f t="shared" si="1"/>
        <v>4.5517241379310347</v>
      </c>
    </row>
    <row r="30" spans="1:7" x14ac:dyDescent="0.25">
      <c r="A30" s="14" t="s">
        <v>36</v>
      </c>
      <c r="B30" s="37"/>
      <c r="C30" s="38"/>
      <c r="D30" s="17">
        <f>[1]Monthly!DE27</f>
        <v>1554</v>
      </c>
      <c r="E30" s="17">
        <f>[1]Fiscal!J27</f>
        <v>15771</v>
      </c>
      <c r="F30" s="17">
        <f>[1]Monthly!CS27</f>
        <v>1023</v>
      </c>
      <c r="G30" s="19">
        <f t="shared" si="1"/>
        <v>0.51906158357771259</v>
      </c>
    </row>
    <row r="31" spans="1:7" x14ac:dyDescent="0.25">
      <c r="A31" s="14" t="s">
        <v>37</v>
      </c>
      <c r="B31" s="15"/>
      <c r="C31" s="16"/>
      <c r="D31" s="17">
        <f>[1]Monthly!DE28</f>
        <v>147</v>
      </c>
      <c r="E31" s="17">
        <f>[1]Fiscal!J28</f>
        <v>1937</v>
      </c>
      <c r="F31" s="17">
        <f>[1]Monthly!CS28</f>
        <v>67</v>
      </c>
      <c r="G31" s="19">
        <f t="shared" si="1"/>
        <v>1.1940298507462686</v>
      </c>
    </row>
    <row r="32" spans="1:7" x14ac:dyDescent="0.25">
      <c r="A32" s="14" t="s">
        <v>38</v>
      </c>
      <c r="B32" s="15"/>
      <c r="C32" s="16"/>
      <c r="D32" s="17">
        <f>[1]Monthly!DE29</f>
        <v>139</v>
      </c>
      <c r="E32" s="17">
        <f>[1]Fiscal!J29</f>
        <v>4181</v>
      </c>
      <c r="F32" s="17">
        <f>[1]Monthly!CS29</f>
        <v>26</v>
      </c>
      <c r="G32" s="19">
        <f t="shared" si="1"/>
        <v>4.3461538461538458</v>
      </c>
    </row>
    <row r="33" spans="1:7" x14ac:dyDescent="0.25">
      <c r="A33" s="14" t="s">
        <v>39</v>
      </c>
      <c r="B33" s="15"/>
      <c r="C33" s="16"/>
      <c r="D33" s="17">
        <f>[1]Monthly!DE30</f>
        <v>7</v>
      </c>
      <c r="E33" s="17">
        <f>[1]Fiscal!J30</f>
        <v>53</v>
      </c>
      <c r="F33" s="17">
        <f>[1]Monthly!CS30</f>
        <v>0</v>
      </c>
      <c r="G33" s="19"/>
    </row>
    <row r="34" spans="1:7" x14ac:dyDescent="0.25">
      <c r="A34" s="14" t="s">
        <v>40</v>
      </c>
      <c r="B34" s="15"/>
      <c r="C34" s="16"/>
      <c r="D34" s="17">
        <f>[1]Monthly!DE31</f>
        <v>68</v>
      </c>
      <c r="E34" s="17">
        <f>[1]Fiscal!J31</f>
        <v>664</v>
      </c>
      <c r="F34" s="17">
        <f>[1]Monthly!CS31</f>
        <v>44</v>
      </c>
      <c r="G34" s="19">
        <f t="shared" si="1"/>
        <v>0.54545454545454541</v>
      </c>
    </row>
    <row r="35" spans="1:7" x14ac:dyDescent="0.25">
      <c r="A35" s="21" t="s">
        <v>41</v>
      </c>
      <c r="B35" s="35"/>
      <c r="C35" s="36"/>
      <c r="D35" s="17">
        <f>[1]Monthly!DE32</f>
        <v>414</v>
      </c>
      <c r="E35" s="17">
        <f>[1]Fiscal!J32</f>
        <v>4579</v>
      </c>
      <c r="F35" s="17">
        <f>[1]Monthly!CS32</f>
        <v>362</v>
      </c>
      <c r="G35" s="19">
        <f t="shared" si="1"/>
        <v>0.143646408839779</v>
      </c>
    </row>
    <row r="36" spans="1:7" x14ac:dyDescent="0.25">
      <c r="A36" s="14" t="s">
        <v>42</v>
      </c>
      <c r="B36" s="15"/>
      <c r="C36" s="16"/>
      <c r="D36" s="17">
        <f>[1]Monthly!DE33</f>
        <v>750</v>
      </c>
      <c r="E36" s="17">
        <f>[1]Fiscal!J33</f>
        <v>9902</v>
      </c>
      <c r="F36" s="17">
        <f>[1]Monthly!CS33</f>
        <v>1199</v>
      </c>
      <c r="G36" s="19">
        <f t="shared" si="1"/>
        <v>-0.37447873227689743</v>
      </c>
    </row>
    <row r="37" spans="1:7" x14ac:dyDescent="0.25">
      <c r="A37" s="14" t="s">
        <v>43</v>
      </c>
      <c r="B37" s="15"/>
      <c r="C37" s="16"/>
      <c r="D37" s="17">
        <f>[1]Monthly!DE34</f>
        <v>1681</v>
      </c>
      <c r="E37" s="17">
        <f>[1]Fiscal!J34</f>
        <v>3636</v>
      </c>
      <c r="F37" s="17">
        <f>[1]Monthly!CS34</f>
        <v>73</v>
      </c>
      <c r="G37" s="19">
        <f t="shared" si="1"/>
        <v>22.027397260273972</v>
      </c>
    </row>
    <row r="38" spans="1:7" x14ac:dyDescent="0.25">
      <c r="A38" s="14" t="s">
        <v>44</v>
      </c>
      <c r="B38" s="15"/>
      <c r="C38" s="16"/>
      <c r="D38" s="17">
        <f>[1]Monthly!DE35</f>
        <v>73</v>
      </c>
      <c r="E38" s="17">
        <f>[1]Fiscal!J35</f>
        <v>1015</v>
      </c>
      <c r="F38" s="17">
        <f>[1]Monthly!CS35</f>
        <v>35</v>
      </c>
      <c r="G38" s="19">
        <f t="shared" si="1"/>
        <v>1.0857142857142856</v>
      </c>
    </row>
    <row r="39" spans="1:7" x14ac:dyDescent="0.25">
      <c r="A39" s="14" t="s">
        <v>45</v>
      </c>
      <c r="B39" s="15"/>
      <c r="C39" s="16"/>
      <c r="D39" s="17">
        <f>[1]Monthly!DE36</f>
        <v>82</v>
      </c>
      <c r="E39" s="17">
        <f>[1]Fiscal!J36</f>
        <v>845</v>
      </c>
      <c r="F39" s="17">
        <f>[1]Monthly!CS36</f>
        <v>43</v>
      </c>
      <c r="G39" s="19">
        <f t="shared" si="1"/>
        <v>0.90697674418604646</v>
      </c>
    </row>
    <row r="40" spans="1:7" x14ac:dyDescent="0.25">
      <c r="A40" s="21"/>
      <c r="B40" s="22"/>
      <c r="C40" s="22" t="s">
        <v>27</v>
      </c>
      <c r="D40" s="24">
        <f>SUM(D24:D39)</f>
        <v>5537</v>
      </c>
      <c r="E40" s="24">
        <f>SUM(E24:E39)</f>
        <v>52363</v>
      </c>
      <c r="F40" s="24">
        <f>SUM(F24:F39)</f>
        <v>3412</v>
      </c>
      <c r="G40" s="19">
        <f t="shared" si="1"/>
        <v>0.62280187573270807</v>
      </c>
    </row>
    <row r="41" spans="1:7" x14ac:dyDescent="0.25">
      <c r="A41" s="39"/>
      <c r="B41" s="40"/>
      <c r="C41" s="40" t="s">
        <v>46</v>
      </c>
      <c r="D41" s="24">
        <f>SUM(D40,D20)</f>
        <v>65180</v>
      </c>
      <c r="E41" s="24">
        <f>SUM(E40,E20)</f>
        <v>722596</v>
      </c>
      <c r="F41" s="25">
        <f>SUM(F40,F20)</f>
        <v>60351</v>
      </c>
      <c r="G41" s="19">
        <f t="shared" si="1"/>
        <v>8.0015244155026435E-2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[1]Monthly!DE42</f>
        <v>6803</v>
      </c>
      <c r="E45" s="17">
        <f>[1]Fiscal!J42</f>
        <v>79770</v>
      </c>
      <c r="F45" s="17">
        <f>[1]Monthly!CS42</f>
        <v>6219</v>
      </c>
      <c r="G45" s="19">
        <f t="shared" ref="G45:G53" si="2">(+D45-F45)/F45</f>
        <v>9.3905772632255996E-2</v>
      </c>
    </row>
    <row r="46" spans="1:7" x14ac:dyDescent="0.25">
      <c r="A46" s="14" t="s">
        <v>49</v>
      </c>
      <c r="B46" s="15"/>
      <c r="C46" s="16"/>
      <c r="D46" s="43">
        <f>[1]Monthly!DE43</f>
        <v>437</v>
      </c>
      <c r="E46" s="17">
        <f>[1]Fiscal!J43</f>
        <v>4286</v>
      </c>
      <c r="F46" s="17">
        <f>[1]Monthly!CS43</f>
        <v>329</v>
      </c>
      <c r="G46" s="19">
        <f t="shared" si="2"/>
        <v>0.32826747720364741</v>
      </c>
    </row>
    <row r="47" spans="1:7" x14ac:dyDescent="0.25">
      <c r="A47" s="14" t="s">
        <v>50</v>
      </c>
      <c r="B47" s="15"/>
      <c r="C47" s="16"/>
      <c r="D47" s="43">
        <f>[1]Monthly!DE44</f>
        <v>190</v>
      </c>
      <c r="E47" s="17">
        <f>[1]Fiscal!J44</f>
        <v>2579</v>
      </c>
      <c r="F47" s="17">
        <f>[1]Monthly!CS44</f>
        <v>139</v>
      </c>
      <c r="G47" s="19">
        <f t="shared" si="2"/>
        <v>0.36690647482014388</v>
      </c>
    </row>
    <row r="48" spans="1:7" x14ac:dyDescent="0.25">
      <c r="A48" s="14" t="s">
        <v>51</v>
      </c>
      <c r="B48" s="15"/>
      <c r="C48" s="16"/>
      <c r="D48" s="43">
        <f>[1]Monthly!DE45</f>
        <v>318</v>
      </c>
      <c r="E48" s="17">
        <f>[1]Fiscal!J45</f>
        <v>3351</v>
      </c>
      <c r="F48" s="17">
        <f>[1]Monthly!CS45</f>
        <v>149</v>
      </c>
      <c r="G48" s="19">
        <f t="shared" si="2"/>
        <v>1.1342281879194631</v>
      </c>
    </row>
    <row r="49" spans="1:7" x14ac:dyDescent="0.25">
      <c r="A49" s="14" t="s">
        <v>52</v>
      </c>
      <c r="B49" s="15"/>
      <c r="C49" s="16"/>
      <c r="D49" s="43">
        <f>[1]Monthly!DE46</f>
        <v>93</v>
      </c>
      <c r="E49" s="17">
        <f>[1]Fiscal!J46</f>
        <v>890</v>
      </c>
      <c r="F49" s="17">
        <f>[1]Monthly!CS46</f>
        <v>177</v>
      </c>
      <c r="G49" s="19">
        <f t="shared" si="2"/>
        <v>-0.47457627118644069</v>
      </c>
    </row>
    <row r="50" spans="1:7" x14ac:dyDescent="0.25">
      <c r="A50" s="14" t="s">
        <v>53</v>
      </c>
      <c r="B50" s="15"/>
      <c r="C50" s="16"/>
      <c r="D50" s="43">
        <f>[1]Monthly!DE47</f>
        <v>379</v>
      </c>
      <c r="E50" s="17">
        <f>[1]Fiscal!J47</f>
        <v>3593</v>
      </c>
      <c r="F50" s="17">
        <f>[1]Monthly!CS47</f>
        <v>314</v>
      </c>
      <c r="G50" s="19">
        <f t="shared" si="2"/>
        <v>0.2070063694267516</v>
      </c>
    </row>
    <row r="51" spans="1:7" x14ac:dyDescent="0.25">
      <c r="A51" s="14" t="s">
        <v>54</v>
      </c>
      <c r="B51" s="15"/>
      <c r="C51" s="16"/>
      <c r="D51" s="43">
        <f>[1]Monthly!DE48</f>
        <v>269</v>
      </c>
      <c r="E51" s="17">
        <f>[1]Fiscal!J48</f>
        <v>1922</v>
      </c>
      <c r="F51" s="17">
        <f>[1]Monthly!CS48</f>
        <v>134</v>
      </c>
      <c r="G51" s="19">
        <f t="shared" si="2"/>
        <v>1.0074626865671641</v>
      </c>
    </row>
    <row r="52" spans="1:7" x14ac:dyDescent="0.25">
      <c r="A52" s="14" t="s">
        <v>55</v>
      </c>
      <c r="B52" s="15"/>
      <c r="C52" s="16"/>
      <c r="D52" s="43">
        <f>[1]Monthly!DE49</f>
        <v>0</v>
      </c>
      <c r="E52" s="17">
        <f>[1]Fiscal!J49</f>
        <v>0</v>
      </c>
      <c r="F52" s="17">
        <f>[1]Monthly!CS49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8489</v>
      </c>
      <c r="E53" s="24">
        <f>SUM(E45:E52)</f>
        <v>96391</v>
      </c>
      <c r="F53" s="24">
        <f>SUM(F45:F52)</f>
        <v>7461</v>
      </c>
      <c r="G53" s="19">
        <f t="shared" si="2"/>
        <v>0.13778313898941161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[1]Monthly!DE51</f>
        <v>9664</v>
      </c>
      <c r="E56" s="17">
        <f>[1]Fiscal!J51</f>
        <v>108976</v>
      </c>
      <c r="F56" s="17">
        <f>[1]Monthly!CS51</f>
        <v>9832</v>
      </c>
      <c r="G56" s="19">
        <f t="shared" ref="G56:G64" si="3">(+D56-F56)/F56</f>
        <v>-1.7087062652563059E-2</v>
      </c>
    </row>
    <row r="57" spans="1:7" x14ac:dyDescent="0.25">
      <c r="A57" s="14" t="s">
        <v>49</v>
      </c>
      <c r="B57" s="15"/>
      <c r="C57" s="16"/>
      <c r="D57" s="17">
        <f>[1]Monthly!DE52</f>
        <v>108</v>
      </c>
      <c r="E57" s="17">
        <f>[1]Fiscal!J52</f>
        <v>1628</v>
      </c>
      <c r="F57" s="17">
        <f>[1]Monthly!CS52</f>
        <v>112</v>
      </c>
      <c r="G57" s="19">
        <f t="shared" si="3"/>
        <v>-3.5714285714285712E-2</v>
      </c>
    </row>
    <row r="58" spans="1:7" x14ac:dyDescent="0.25">
      <c r="A58" s="14" t="s">
        <v>50</v>
      </c>
      <c r="B58" s="15"/>
      <c r="C58" s="16"/>
      <c r="D58" s="17">
        <f>[1]Monthly!DE53</f>
        <v>319</v>
      </c>
      <c r="E58" s="17">
        <f>[1]Fiscal!J53</f>
        <v>3761</v>
      </c>
      <c r="F58" s="17">
        <f>[1]Monthly!CS53</f>
        <v>376</v>
      </c>
      <c r="G58" s="19">
        <f t="shared" si="3"/>
        <v>-0.15159574468085107</v>
      </c>
    </row>
    <row r="59" spans="1:7" x14ac:dyDescent="0.25">
      <c r="A59" s="14" t="s">
        <v>51</v>
      </c>
      <c r="B59" s="15"/>
      <c r="C59" s="16"/>
      <c r="D59" s="17">
        <f>[1]Monthly!DE54</f>
        <v>300</v>
      </c>
      <c r="E59" s="17">
        <f>[1]Fiscal!J54</f>
        <v>2947</v>
      </c>
      <c r="F59" s="17">
        <f>[1]Monthly!CS54</f>
        <v>93</v>
      </c>
      <c r="G59" s="19">
        <f t="shared" si="3"/>
        <v>2.225806451612903</v>
      </c>
    </row>
    <row r="60" spans="1:7" x14ac:dyDescent="0.25">
      <c r="A60" s="14" t="s">
        <v>52</v>
      </c>
      <c r="B60" s="15"/>
      <c r="C60" s="16"/>
      <c r="D60" s="17">
        <f>[1]Monthly!DE55</f>
        <v>179</v>
      </c>
      <c r="E60" s="17">
        <f>[1]Fiscal!J55</f>
        <v>2047</v>
      </c>
      <c r="F60" s="17">
        <f>[1]Monthly!CS55</f>
        <v>108</v>
      </c>
      <c r="G60" s="19">
        <f t="shared" si="3"/>
        <v>0.65740740740740744</v>
      </c>
    </row>
    <row r="61" spans="1:7" x14ac:dyDescent="0.25">
      <c r="A61" s="14" t="s">
        <v>53</v>
      </c>
      <c r="B61" s="15"/>
      <c r="C61" s="16"/>
      <c r="D61" s="17">
        <f>[1]Monthly!DE56</f>
        <v>104</v>
      </c>
      <c r="E61" s="17">
        <f>[1]Fiscal!J56</f>
        <v>1242</v>
      </c>
      <c r="F61" s="17">
        <f>[1]Monthly!CS56</f>
        <v>126</v>
      </c>
      <c r="G61" s="19">
        <f t="shared" si="3"/>
        <v>-0.17460317460317459</v>
      </c>
    </row>
    <row r="62" spans="1:7" x14ac:dyDescent="0.25">
      <c r="A62" s="14" t="s">
        <v>54</v>
      </c>
      <c r="B62" s="15"/>
      <c r="C62" s="16"/>
      <c r="D62" s="17">
        <f>[1]Monthly!DE57</f>
        <v>229</v>
      </c>
      <c r="E62" s="17">
        <f>[1]Fiscal!J57</f>
        <v>2255</v>
      </c>
      <c r="F62" s="17">
        <f>[1]Monthly!CS57</f>
        <v>179</v>
      </c>
      <c r="G62" s="19">
        <f t="shared" si="3"/>
        <v>0.27932960893854747</v>
      </c>
    </row>
    <row r="63" spans="1:7" x14ac:dyDescent="0.25">
      <c r="A63" s="14" t="s">
        <v>55</v>
      </c>
      <c r="B63" s="15"/>
      <c r="C63" s="16"/>
      <c r="D63" s="17">
        <f>[1]Monthly!DE58</f>
        <v>0</v>
      </c>
      <c r="E63" s="17">
        <f>[1]Fiscal!J58</f>
        <v>0</v>
      </c>
      <c r="F63" s="17">
        <f>[1]Monthly!CS58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10903</v>
      </c>
      <c r="E64" s="24">
        <f>SUM(E56:E63)</f>
        <v>122856</v>
      </c>
      <c r="F64" s="24">
        <f>SUM(F56:F63)</f>
        <v>10826</v>
      </c>
      <c r="G64" s="19">
        <f t="shared" si="3"/>
        <v>7.112506927766488E-3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[1]Monthly!DE59</f>
        <v>10531</v>
      </c>
      <c r="E66" s="17">
        <f>[1]Fiscal!J59</f>
        <v>120795</v>
      </c>
      <c r="F66" s="17">
        <f>[1]Monthly!CS59</f>
        <v>9274</v>
      </c>
      <c r="G66" s="19">
        <f>(+D66-F66)/F66</f>
        <v>0.13554021996980806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[1]Monthly!DE62</f>
        <v>24</v>
      </c>
      <c r="E69" s="43">
        <f>[1]Fiscal!J62</f>
        <v>157</v>
      </c>
      <c r="F69" s="17">
        <f>[1]Monthly!CS62</f>
        <v>13</v>
      </c>
      <c r="G69" s="19">
        <f t="shared" ref="G69:G78" si="4">(+D69-F69)/F69</f>
        <v>0.84615384615384615</v>
      </c>
    </row>
    <row r="70" spans="1:7" x14ac:dyDescent="0.25">
      <c r="A70" s="49" t="s">
        <v>60</v>
      </c>
      <c r="B70" s="50"/>
      <c r="C70" s="51"/>
      <c r="D70" s="43">
        <f>[1]Monthly!DE63</f>
        <v>42</v>
      </c>
      <c r="E70" s="43">
        <f>[1]Fiscal!J63</f>
        <v>507</v>
      </c>
      <c r="F70" s="17">
        <f>[1]Monthly!CS63</f>
        <v>49</v>
      </c>
      <c r="G70" s="19">
        <f t="shared" si="4"/>
        <v>-0.14285714285714285</v>
      </c>
    </row>
    <row r="71" spans="1:7" x14ac:dyDescent="0.25">
      <c r="A71" s="49" t="s">
        <v>61</v>
      </c>
      <c r="B71" s="50"/>
      <c r="C71" s="51"/>
      <c r="D71" s="43">
        <f>[1]Monthly!DE64</f>
        <v>0</v>
      </c>
      <c r="E71" s="43">
        <f>[1]Fiscal!J64</f>
        <v>0</v>
      </c>
      <c r="F71" s="17">
        <f>[1]Monthly!CS64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[1]Monthly!DE65</f>
        <v>1</v>
      </c>
      <c r="E72" s="43">
        <f>[1]Fiscal!J65</f>
        <v>7</v>
      </c>
      <c r="F72" s="17">
        <f>[1]Monthly!CS65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67</v>
      </c>
      <c r="E73" s="24">
        <f>SUM(E69:E72)</f>
        <v>671</v>
      </c>
      <c r="F73" s="24">
        <f>SUM(F69:F72)</f>
        <v>62</v>
      </c>
      <c r="G73" s="19">
        <f t="shared" si="4"/>
        <v>8.0645161290322578E-2</v>
      </c>
    </row>
    <row r="74" spans="1:7" x14ac:dyDescent="0.25">
      <c r="A74" s="47" t="s">
        <v>63</v>
      </c>
      <c r="B74" s="37"/>
      <c r="C74" s="16"/>
      <c r="D74" s="43">
        <f>[1]Monthly!DE66</f>
        <v>20</v>
      </c>
      <c r="E74" s="43">
        <f>[1]Fiscal!J66</f>
        <v>187</v>
      </c>
      <c r="F74" s="17">
        <f>[1]Monthly!CS66</f>
        <v>19</v>
      </c>
      <c r="G74" s="19">
        <f t="shared" si="4"/>
        <v>5.2631578947368418E-2</v>
      </c>
    </row>
    <row r="75" spans="1:7" x14ac:dyDescent="0.25">
      <c r="A75" s="49" t="s">
        <v>60</v>
      </c>
      <c r="B75" s="44"/>
      <c r="C75" s="51"/>
      <c r="D75" s="43">
        <f>[1]Monthly!DE67</f>
        <v>49</v>
      </c>
      <c r="E75" s="43">
        <f>[1]Fiscal!J67</f>
        <v>491</v>
      </c>
      <c r="F75" s="17">
        <f>[1]Monthly!CS67</f>
        <v>37</v>
      </c>
      <c r="G75" s="19">
        <f t="shared" si="4"/>
        <v>0.32432432432432434</v>
      </c>
    </row>
    <row r="76" spans="1:7" x14ac:dyDescent="0.25">
      <c r="A76" s="49" t="s">
        <v>61</v>
      </c>
      <c r="B76" s="50"/>
      <c r="C76" s="51"/>
      <c r="D76" s="43">
        <f>[1]Monthly!DE68</f>
        <v>3</v>
      </c>
      <c r="E76" s="43">
        <f>[1]Fiscal!J68</f>
        <v>52</v>
      </c>
      <c r="F76" s="17">
        <f>[1]Monthly!CS68</f>
        <v>8</v>
      </c>
      <c r="G76" s="19">
        <f t="shared" si="4"/>
        <v>-0.625</v>
      </c>
    </row>
    <row r="77" spans="1:7" x14ac:dyDescent="0.25">
      <c r="A77" s="49" t="s">
        <v>62</v>
      </c>
      <c r="B77" s="50"/>
      <c r="C77" s="51"/>
      <c r="D77" s="43">
        <f>[1]Monthly!DE69</f>
        <v>0</v>
      </c>
      <c r="E77" s="43">
        <f>[1]Fiscal!J69</f>
        <v>38</v>
      </c>
      <c r="F77" s="17">
        <f>[1]Monthly!CS69</f>
        <v>0</v>
      </c>
      <c r="G77" s="19"/>
    </row>
    <row r="78" spans="1:7" x14ac:dyDescent="0.25">
      <c r="A78" s="39"/>
      <c r="B78" s="50"/>
      <c r="C78" s="45" t="s">
        <v>27</v>
      </c>
      <c r="D78" s="24">
        <f>SUM(D74:D77)</f>
        <v>72</v>
      </c>
      <c r="E78" s="24">
        <f>SUM(E74:E77)</f>
        <v>768</v>
      </c>
      <c r="F78" s="24">
        <f>SUM(F74:F77)</f>
        <v>64</v>
      </c>
      <c r="G78" s="19">
        <f t="shared" si="4"/>
        <v>0.125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[1]Monthly!DE72</f>
        <v>1078</v>
      </c>
      <c r="E81" s="43">
        <f>[1]Fiscal!J72</f>
        <v>10845</v>
      </c>
      <c r="F81" s="17">
        <f>[1]Monthly!CS72</f>
        <v>936</v>
      </c>
      <c r="G81" s="19">
        <f t="shared" ref="G81:G94" si="5">(+D81-F81)/F81</f>
        <v>0.1517094017094017</v>
      </c>
    </row>
    <row r="82" spans="1:7" x14ac:dyDescent="0.25">
      <c r="A82" s="39" t="s">
        <v>66</v>
      </c>
      <c r="B82" s="44"/>
      <c r="C82" s="51"/>
      <c r="D82" s="17">
        <f>[1]Monthly!DE73</f>
        <v>914</v>
      </c>
      <c r="E82" s="43">
        <f>[1]Fiscal!J73</f>
        <v>10417</v>
      </c>
      <c r="F82" s="17">
        <f>[1]Monthly!CS73</f>
        <v>894</v>
      </c>
      <c r="G82" s="19">
        <f t="shared" si="5"/>
        <v>2.2371364653243849E-2</v>
      </c>
    </row>
    <row r="83" spans="1:7" x14ac:dyDescent="0.25">
      <c r="A83" s="39" t="s">
        <v>67</v>
      </c>
      <c r="B83" s="44"/>
      <c r="C83" s="51"/>
      <c r="D83" s="17">
        <f>[1]Monthly!DE74</f>
        <v>7</v>
      </c>
      <c r="E83" s="43">
        <f>[1]Fiscal!J74</f>
        <v>94</v>
      </c>
      <c r="F83" s="17">
        <f>[1]Monthly!CS74</f>
        <v>1</v>
      </c>
      <c r="G83" s="19">
        <f t="shared" si="5"/>
        <v>6</v>
      </c>
    </row>
    <row r="84" spans="1:7" x14ac:dyDescent="0.25">
      <c r="A84" s="39" t="s">
        <v>68</v>
      </c>
      <c r="B84" s="44"/>
      <c r="C84" s="51"/>
      <c r="D84" s="17">
        <f>[1]Monthly!DE75</f>
        <v>21</v>
      </c>
      <c r="E84" s="43">
        <f>[1]Fiscal!J75</f>
        <v>183</v>
      </c>
      <c r="F84" s="17">
        <f>[1]Monthly!CS75</f>
        <v>23</v>
      </c>
      <c r="G84" s="19">
        <f t="shared" si="5"/>
        <v>-8.6956521739130432E-2</v>
      </c>
    </row>
    <row r="85" spans="1:7" x14ac:dyDescent="0.25">
      <c r="A85" s="39" t="s">
        <v>69</v>
      </c>
      <c r="B85" s="44"/>
      <c r="C85" s="51"/>
      <c r="D85" s="17">
        <f>[1]Monthly!DE76</f>
        <v>0</v>
      </c>
      <c r="E85" s="43">
        <f>[1]Fiscal!J76</f>
        <v>0</v>
      </c>
      <c r="F85" s="17">
        <f>[1]Monthly!CS76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[1]Monthly!DE77</f>
        <v>67214</v>
      </c>
      <c r="E86" s="43">
        <f>[1]Fiscal!J77</f>
        <v>854693</v>
      </c>
      <c r="F86" s="17">
        <f>[1]Monthly!CS77</f>
        <v>76931</v>
      </c>
      <c r="G86" s="19">
        <f t="shared" si="5"/>
        <v>-0.12630799027700146</v>
      </c>
    </row>
    <row r="87" spans="1:7" x14ac:dyDescent="0.25">
      <c r="A87" s="39" t="s">
        <v>71</v>
      </c>
      <c r="B87" s="44"/>
      <c r="C87" s="51"/>
      <c r="D87" s="17">
        <f>[1]Monthly!DE78</f>
        <v>6</v>
      </c>
      <c r="E87" s="43">
        <f>[1]Fiscal!J78</f>
        <v>41</v>
      </c>
      <c r="F87" s="17">
        <f>[1]Monthly!CS78</f>
        <v>3</v>
      </c>
      <c r="G87" s="19">
        <f t="shared" si="5"/>
        <v>1</v>
      </c>
    </row>
    <row r="88" spans="1:7" x14ac:dyDescent="0.25">
      <c r="A88" s="39" t="s">
        <v>72</v>
      </c>
      <c r="B88" s="44"/>
      <c r="C88" s="51"/>
      <c r="D88" s="17">
        <f>[1]Monthly!DE79</f>
        <v>1</v>
      </c>
      <c r="E88" s="43">
        <f>[1]Fiscal!J79</f>
        <v>35</v>
      </c>
      <c r="F88" s="17">
        <f>[1]Monthly!CS79</f>
        <v>3</v>
      </c>
      <c r="G88" s="19">
        <f t="shared" si="5"/>
        <v>-0.66666666666666663</v>
      </c>
    </row>
    <row r="89" spans="1:7" x14ac:dyDescent="0.25">
      <c r="A89" s="39" t="s">
        <v>73</v>
      </c>
      <c r="B89" s="44"/>
      <c r="C89" s="51"/>
      <c r="D89" s="17">
        <f>[1]Monthly!DE80</f>
        <v>10</v>
      </c>
      <c r="E89" s="43">
        <f>[1]Fiscal!J80</f>
        <v>68</v>
      </c>
      <c r="F89" s="17">
        <f>[1]Monthly!CS80</f>
        <v>11</v>
      </c>
      <c r="G89" s="19">
        <f t="shared" si="5"/>
        <v>-9.0909090909090912E-2</v>
      </c>
    </row>
    <row r="90" spans="1:7" x14ac:dyDescent="0.25">
      <c r="A90" s="39" t="s">
        <v>52</v>
      </c>
      <c r="B90" s="44"/>
      <c r="C90" s="51"/>
      <c r="D90" s="17">
        <f>[1]Monthly!DE81</f>
        <v>0</v>
      </c>
      <c r="E90" s="43">
        <f>[1]Fiscal!J81</f>
        <v>0</v>
      </c>
      <c r="F90" s="17">
        <f>[1]Monthly!CS81</f>
        <v>1</v>
      </c>
      <c r="G90" s="19">
        <f t="shared" si="5"/>
        <v>-1</v>
      </c>
    </row>
    <row r="91" spans="1:7" x14ac:dyDescent="0.25">
      <c r="A91" s="39" t="s">
        <v>53</v>
      </c>
      <c r="B91" s="44"/>
      <c r="C91" s="51"/>
      <c r="D91" s="17">
        <f>[1]Monthly!DE82</f>
        <v>50</v>
      </c>
      <c r="E91" s="43">
        <f>[1]Fiscal!J82</f>
        <v>411</v>
      </c>
      <c r="F91" s="17">
        <f>[1]Monthly!CS82</f>
        <v>26</v>
      </c>
      <c r="G91" s="19">
        <f t="shared" si="5"/>
        <v>0.92307692307692313</v>
      </c>
    </row>
    <row r="92" spans="1:7" x14ac:dyDescent="0.25">
      <c r="A92" s="39" t="s">
        <v>54</v>
      </c>
      <c r="B92" s="44"/>
      <c r="C92" s="51"/>
      <c r="D92" s="17">
        <f>[1]Monthly!DE83</f>
        <v>13</v>
      </c>
      <c r="E92" s="43">
        <f>[1]Fiscal!J83</f>
        <v>165</v>
      </c>
      <c r="F92" s="17">
        <f>[1]Monthly!CS83</f>
        <v>19</v>
      </c>
      <c r="G92" s="19">
        <f t="shared" si="5"/>
        <v>-0.31578947368421051</v>
      </c>
    </row>
    <row r="93" spans="1:7" x14ac:dyDescent="0.25">
      <c r="A93" s="39" t="s">
        <v>55</v>
      </c>
      <c r="B93" s="44"/>
      <c r="C93" s="51"/>
      <c r="D93" s="17">
        <f>[1]Monthly!DE84</f>
        <v>0</v>
      </c>
      <c r="E93" s="43">
        <f>[1]Fiscal!J84</f>
        <v>0</v>
      </c>
      <c r="F93" s="17">
        <f>[1]Monthly!CS84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69314</v>
      </c>
      <c r="E94" s="24">
        <f>SUM(E81:E93)</f>
        <v>876952</v>
      </c>
      <c r="F94" s="24">
        <f>SUM(F81:F93)</f>
        <v>78848</v>
      </c>
      <c r="G94" s="19">
        <f t="shared" si="5"/>
        <v>-0.12091619318181818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[1]Monthly!DE88</f>
        <v>43642</v>
      </c>
      <c r="E97" s="43">
        <f>[1]Fiscal!J88</f>
        <v>332124</v>
      </c>
      <c r="F97" s="30">
        <f>[1]Monthly!CS88</f>
        <v>38732</v>
      </c>
      <c r="G97" s="19">
        <f t="shared" ref="G97:G102" si="6">(+D97-F97)/F97</f>
        <v>0.12676856346173707</v>
      </c>
    </row>
    <row r="98" spans="1:7" x14ac:dyDescent="0.25">
      <c r="A98" s="39" t="s">
        <v>76</v>
      </c>
      <c r="B98" s="44"/>
      <c r="C98" s="51"/>
      <c r="D98" s="30">
        <f>[1]Monthly!DE89</f>
        <v>44989</v>
      </c>
      <c r="E98" s="43">
        <f>[1]Fiscal!J89</f>
        <v>395609</v>
      </c>
      <c r="F98" s="30">
        <f>[1]Monthly!CS89</f>
        <v>36102</v>
      </c>
      <c r="G98" s="19">
        <f t="shared" si="6"/>
        <v>0.24616364744335495</v>
      </c>
    </row>
    <row r="99" spans="1:7" x14ac:dyDescent="0.25">
      <c r="A99" s="39" t="s">
        <v>77</v>
      </c>
      <c r="B99" s="44"/>
      <c r="C99" s="51"/>
      <c r="D99" s="30">
        <f>[1]Monthly!DE90</f>
        <v>0</v>
      </c>
      <c r="E99" s="43">
        <f>[1]Fiscal!J90</f>
        <v>10</v>
      </c>
      <c r="F99" s="30">
        <f>[1]Monthly!CS90</f>
        <v>1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[1]Monthly!DE91</f>
        <v>35390</v>
      </c>
      <c r="E100" s="43">
        <f>[1]Fiscal!J91</f>
        <v>472405</v>
      </c>
      <c r="F100" s="30">
        <f>[1]Monthly!CS91</f>
        <v>33269</v>
      </c>
      <c r="G100" s="19">
        <f t="shared" si="6"/>
        <v>6.3753043373711266E-2</v>
      </c>
    </row>
    <row r="101" spans="1:7" x14ac:dyDescent="0.25">
      <c r="A101" s="39" t="s">
        <v>79</v>
      </c>
      <c r="B101" s="44"/>
      <c r="C101" s="51"/>
      <c r="D101" s="30">
        <f>[1]Monthly!DE92</f>
        <v>125</v>
      </c>
      <c r="E101" s="43">
        <f>[1]Fiscal!J92</f>
        <v>4958</v>
      </c>
      <c r="F101" s="30">
        <f>[1]Monthly!CS92</f>
        <v>702</v>
      </c>
      <c r="G101" s="19">
        <f t="shared" si="6"/>
        <v>-0.82193732193732194</v>
      </c>
    </row>
    <row r="102" spans="1:7" x14ac:dyDescent="0.25">
      <c r="A102" s="39" t="s">
        <v>80</v>
      </c>
      <c r="B102" s="44"/>
      <c r="C102" s="51"/>
      <c r="D102" s="30">
        <f>[1]Monthly!DE93</f>
        <v>874</v>
      </c>
      <c r="E102" s="43">
        <f>[1]Fiscal!J93</f>
        <v>2753</v>
      </c>
      <c r="F102" s="30">
        <f>[1]Monthly!CS93</f>
        <v>160</v>
      </c>
      <c r="G102" s="19">
        <f t="shared" si="6"/>
        <v>4.4625000000000004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[1]Monthly!DE96</f>
        <v>0</v>
      </c>
      <c r="E106" s="43">
        <f>[1]Fiscal!J96</f>
        <v>0</v>
      </c>
      <c r="F106" s="17">
        <f>[1]Monthly!CS96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[1]Monthly!DE97</f>
        <v>0</v>
      </c>
      <c r="E107" s="43">
        <f>[1]Fiscal!J97</f>
        <v>0</v>
      </c>
      <c r="F107" s="17">
        <f>[1]Monthly!CS97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[1]Monthly!DE98</f>
        <v>3921</v>
      </c>
      <c r="E108" s="43">
        <f>[1]Fiscal!J98</f>
        <v>48441</v>
      </c>
      <c r="F108" s="17">
        <f>[1]Monthly!CS98</f>
        <v>4133</v>
      </c>
      <c r="G108" s="19">
        <f t="shared" ref="G108:G122" si="7">(+D108-F108)/F108</f>
        <v>-5.1294459230583109E-2</v>
      </c>
    </row>
    <row r="109" spans="1:7" x14ac:dyDescent="0.25">
      <c r="A109" s="54" t="s">
        <v>86</v>
      </c>
      <c r="B109" s="44"/>
      <c r="C109" s="51"/>
      <c r="D109" s="17">
        <f>[1]Monthly!DE99</f>
        <v>1651</v>
      </c>
      <c r="E109" s="43">
        <f>[1]Fiscal!J99</f>
        <v>19780</v>
      </c>
      <c r="F109" s="17">
        <f>[1]Monthly!CS99</f>
        <v>1198</v>
      </c>
      <c r="G109" s="19">
        <f t="shared" si="7"/>
        <v>0.37813021702838062</v>
      </c>
    </row>
    <row r="110" spans="1:7" x14ac:dyDescent="0.25">
      <c r="A110" s="54" t="s">
        <v>87</v>
      </c>
      <c r="B110" s="44"/>
      <c r="C110" s="51"/>
      <c r="D110" s="17">
        <f>[1]Monthly!DE100</f>
        <v>1847</v>
      </c>
      <c r="E110" s="43">
        <f>[1]Fiscal!J100</f>
        <v>19805</v>
      </c>
      <c r="F110" s="17">
        <f>[1]Monthly!CS100</f>
        <v>1410</v>
      </c>
      <c r="G110" s="19">
        <f t="shared" si="7"/>
        <v>0.3099290780141844</v>
      </c>
    </row>
    <row r="111" spans="1:7" x14ac:dyDescent="0.25">
      <c r="A111" s="54" t="s">
        <v>88</v>
      </c>
      <c r="B111" s="44"/>
      <c r="C111" s="51"/>
      <c r="D111" s="17">
        <f>[1]Monthly!DE101</f>
        <v>868</v>
      </c>
      <c r="E111" s="43">
        <f>[1]Fiscal!J101</f>
        <v>8984</v>
      </c>
      <c r="F111" s="17">
        <f>[1]Monthly!CS101</f>
        <v>810</v>
      </c>
      <c r="G111" s="19">
        <f t="shared" si="7"/>
        <v>7.160493827160494E-2</v>
      </c>
    </row>
    <row r="112" spans="1:7" x14ac:dyDescent="0.25">
      <c r="A112" s="39" t="s">
        <v>89</v>
      </c>
      <c r="B112" s="44"/>
      <c r="C112" s="51"/>
      <c r="D112" s="17">
        <f>[1]Monthly!DE102</f>
        <v>1011</v>
      </c>
      <c r="E112" s="43">
        <f>[1]Fiscal!J102</f>
        <v>11497</v>
      </c>
      <c r="F112" s="17">
        <f>[1]Monthly!CS102</f>
        <v>793</v>
      </c>
      <c r="G112" s="19">
        <f t="shared" si="7"/>
        <v>0.27490542244640603</v>
      </c>
    </row>
    <row r="113" spans="1:7" x14ac:dyDescent="0.25">
      <c r="A113" s="39" t="s">
        <v>49</v>
      </c>
      <c r="B113" s="44"/>
      <c r="C113" s="51"/>
      <c r="D113" s="17">
        <f>[1]Monthly!DE103</f>
        <v>53</v>
      </c>
      <c r="E113" s="43">
        <f>[1]Fiscal!J103</f>
        <v>673</v>
      </c>
      <c r="F113" s="17">
        <f>[1]Monthly!CS103</f>
        <v>80</v>
      </c>
      <c r="G113" s="19">
        <f t="shared" si="7"/>
        <v>-0.33750000000000002</v>
      </c>
    </row>
    <row r="114" spans="1:7" x14ac:dyDescent="0.25">
      <c r="A114" s="39" t="s">
        <v>50</v>
      </c>
      <c r="B114" s="44"/>
      <c r="C114" s="51"/>
      <c r="D114" s="17">
        <f>[1]Monthly!DE104</f>
        <v>4</v>
      </c>
      <c r="E114" s="43">
        <f>[1]Fiscal!J104</f>
        <v>39</v>
      </c>
      <c r="F114" s="17">
        <f>[1]Monthly!CS104</f>
        <v>22</v>
      </c>
      <c r="G114" s="19">
        <f t="shared" si="7"/>
        <v>-0.81818181818181823</v>
      </c>
    </row>
    <row r="115" spans="1:7" x14ac:dyDescent="0.25">
      <c r="A115" s="39" t="s">
        <v>51</v>
      </c>
      <c r="B115" s="44"/>
      <c r="C115" s="51"/>
      <c r="D115" s="17">
        <f>[1]Monthly!DE105</f>
        <v>16</v>
      </c>
      <c r="E115" s="43">
        <f>[1]Fiscal!J105</f>
        <v>165</v>
      </c>
      <c r="F115" s="17">
        <f>[1]Monthly!CS105</f>
        <v>10</v>
      </c>
      <c r="G115" s="19">
        <f t="shared" si="7"/>
        <v>0.6</v>
      </c>
    </row>
    <row r="116" spans="1:7" x14ac:dyDescent="0.25">
      <c r="A116" s="39" t="s">
        <v>52</v>
      </c>
      <c r="B116" s="44"/>
      <c r="C116" s="51"/>
      <c r="D116" s="17">
        <f>[1]Monthly!DE106</f>
        <v>3</v>
      </c>
      <c r="E116" s="43">
        <f>[1]Fiscal!J106</f>
        <v>17</v>
      </c>
      <c r="F116" s="17">
        <f>[1]Monthly!CS106</f>
        <v>2</v>
      </c>
      <c r="G116" s="19">
        <f t="shared" si="7"/>
        <v>0.5</v>
      </c>
    </row>
    <row r="117" spans="1:7" x14ac:dyDescent="0.25">
      <c r="A117" s="39" t="s">
        <v>53</v>
      </c>
      <c r="B117" s="44"/>
      <c r="C117" s="51"/>
      <c r="D117" s="17">
        <f>[1]Monthly!DE107</f>
        <v>22</v>
      </c>
      <c r="E117" s="43">
        <f>[1]Fiscal!J107</f>
        <v>312</v>
      </c>
      <c r="F117" s="17">
        <f>[1]Monthly!CS107</f>
        <v>27</v>
      </c>
      <c r="G117" s="19">
        <f t="shared" si="7"/>
        <v>-0.18518518518518517</v>
      </c>
    </row>
    <row r="118" spans="1:7" x14ac:dyDescent="0.25">
      <c r="A118" s="39" t="s">
        <v>54</v>
      </c>
      <c r="B118" s="44"/>
      <c r="C118" s="51"/>
      <c r="D118" s="17">
        <f>[1]Monthly!DE108</f>
        <v>34</v>
      </c>
      <c r="E118" s="43">
        <f>[1]Fiscal!J108</f>
        <v>379</v>
      </c>
      <c r="F118" s="17">
        <f>[1]Monthly!CS108</f>
        <v>37</v>
      </c>
      <c r="G118" s="19">
        <f t="shared" si="7"/>
        <v>-8.1081081081081086E-2</v>
      </c>
    </row>
    <row r="119" spans="1:7" x14ac:dyDescent="0.25">
      <c r="A119" s="39" t="s">
        <v>90</v>
      </c>
      <c r="B119" s="44"/>
      <c r="C119" s="51"/>
      <c r="D119" s="17">
        <f>[1]Monthly!DE109</f>
        <v>82</v>
      </c>
      <c r="E119" s="43">
        <f>[1]Fiscal!J109</f>
        <v>869</v>
      </c>
      <c r="F119" s="17">
        <f>[1]Monthly!CS109</f>
        <v>82</v>
      </c>
      <c r="G119" s="19">
        <f t="shared" si="7"/>
        <v>0</v>
      </c>
    </row>
    <row r="120" spans="1:7" x14ac:dyDescent="0.25">
      <c r="A120" s="39" t="s">
        <v>55</v>
      </c>
      <c r="B120" s="44"/>
      <c r="C120" s="51"/>
      <c r="D120" s="17">
        <f>[1]Monthly!DE110</f>
        <v>0</v>
      </c>
      <c r="E120" s="43">
        <f>[1]Fiscal!J110</f>
        <v>0</v>
      </c>
      <c r="F120" s="17">
        <f>[1]Monthly!CS110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[1]Monthly!DE111</f>
        <v>0</v>
      </c>
      <c r="E121" s="43">
        <f>[1]Fiscal!J111</f>
        <v>0</v>
      </c>
      <c r="F121" s="17">
        <f>[1]Monthly!CS111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9512</v>
      </c>
      <c r="E122" s="24">
        <f>+SUM(E106:E121)</f>
        <v>110961</v>
      </c>
      <c r="F122" s="24">
        <f>+SUM(F106:F121)</f>
        <v>8604</v>
      </c>
      <c r="G122" s="19">
        <f t="shared" si="7"/>
        <v>0.10553231055323105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[1]Monthly!DE115</f>
        <v>0</v>
      </c>
      <c r="E125" s="43">
        <f>[1]Fiscal!J115</f>
        <v>58</v>
      </c>
      <c r="F125" s="17">
        <f>[1]Monthly!CS115</f>
        <v>3</v>
      </c>
      <c r="G125" s="19">
        <f>(+D125-F125)/F125</f>
        <v>-1</v>
      </c>
    </row>
    <row r="126" spans="1:7" x14ac:dyDescent="0.25">
      <c r="A126" s="39" t="s">
        <v>94</v>
      </c>
      <c r="B126" s="44"/>
      <c r="C126" s="51"/>
      <c r="D126" s="17">
        <f>[1]Monthly!DE116</f>
        <v>102</v>
      </c>
      <c r="E126" s="43">
        <f>[1]Fiscal!J116</f>
        <v>1348</v>
      </c>
      <c r="F126" s="17">
        <f>[1]Monthly!CS116</f>
        <v>62</v>
      </c>
      <c r="G126" s="19">
        <f>(+D126-F126)/F126</f>
        <v>0.64516129032258063</v>
      </c>
    </row>
    <row r="127" spans="1:7" x14ac:dyDescent="0.25">
      <c r="A127" s="39" t="s">
        <v>95</v>
      </c>
      <c r="B127" s="44"/>
      <c r="C127" s="51"/>
      <c r="D127" s="17">
        <f>[1]Monthly!DE117</f>
        <v>92</v>
      </c>
      <c r="E127" s="43">
        <f>[1]Fiscal!J117</f>
        <v>1054</v>
      </c>
      <c r="F127" s="17">
        <f>[1]Monthly!CS117</f>
        <v>101</v>
      </c>
      <c r="G127" s="19">
        <f>(+D127-F127)/F127</f>
        <v>-8.9108910891089105E-2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[1]Monthly!DE120</f>
        <v>31</v>
      </c>
      <c r="E130" s="43">
        <f>[1]Fiscal!J120</f>
        <v>305</v>
      </c>
      <c r="F130" s="17">
        <f>[1]Monthly!CS120</f>
        <v>20</v>
      </c>
      <c r="G130" s="19">
        <f>(+D130-F130)/F130</f>
        <v>0.55000000000000004</v>
      </c>
    </row>
    <row r="131" spans="1:7" x14ac:dyDescent="0.25">
      <c r="A131" s="49" t="s">
        <v>98</v>
      </c>
      <c r="B131" s="44"/>
      <c r="C131" s="51"/>
      <c r="D131" s="17">
        <f>[1]Monthly!DE121</f>
        <v>49</v>
      </c>
      <c r="E131" s="43">
        <f>[1]Fiscal!J121</f>
        <v>599</v>
      </c>
      <c r="F131" s="17">
        <f>[1]Monthly!CS121</f>
        <v>70</v>
      </c>
      <c r="G131" s="19">
        <f>(+D131-F131)/F131</f>
        <v>-0.3</v>
      </c>
    </row>
    <row r="132" spans="1:7" x14ac:dyDescent="0.25">
      <c r="A132" s="49" t="s">
        <v>99</v>
      </c>
      <c r="B132" s="44"/>
      <c r="C132" s="51"/>
      <c r="D132" s="17">
        <f>[1]Monthly!DE122</f>
        <v>191</v>
      </c>
      <c r="E132" s="43">
        <f>[1]Fiscal!J122</f>
        <v>636</v>
      </c>
      <c r="F132" s="17">
        <f>[1]Monthly!CS122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[1]Monthly!DE125</f>
        <v>16724</v>
      </c>
      <c r="E135" s="43">
        <f>[1]Fiscal!J125</f>
        <v>276451</v>
      </c>
      <c r="F135" s="17">
        <f>[1]Monthly!CS125</f>
        <v>31774</v>
      </c>
      <c r="G135" s="19">
        <f t="shared" ref="G135:G143" si="8">(+D135-F135)/F135</f>
        <v>-0.47365770755963998</v>
      </c>
    </row>
    <row r="136" spans="1:7" x14ac:dyDescent="0.25">
      <c r="A136" s="39" t="s">
        <v>49</v>
      </c>
      <c r="B136" s="44"/>
      <c r="C136" s="51"/>
      <c r="D136" s="17">
        <f>[1]Monthly!DE126</f>
        <v>278</v>
      </c>
      <c r="E136" s="43">
        <f>[1]Fiscal!J126</f>
        <v>2036</v>
      </c>
      <c r="F136" s="17">
        <f>[1]Monthly!CS126</f>
        <v>146</v>
      </c>
      <c r="G136" s="19">
        <f t="shared" si="8"/>
        <v>0.90410958904109584</v>
      </c>
    </row>
    <row r="137" spans="1:7" x14ac:dyDescent="0.25">
      <c r="A137" s="39" t="s">
        <v>50</v>
      </c>
      <c r="B137" s="44"/>
      <c r="C137" s="51"/>
      <c r="D137" s="17">
        <f>[1]Monthly!DE127</f>
        <v>157</v>
      </c>
      <c r="E137" s="43">
        <f>[1]Fiscal!J127</f>
        <v>2870</v>
      </c>
      <c r="F137" s="17">
        <f>[1]Monthly!CS127</f>
        <v>117</v>
      </c>
      <c r="G137" s="19">
        <f t="shared" si="8"/>
        <v>0.34188034188034189</v>
      </c>
    </row>
    <row r="138" spans="1:7" x14ac:dyDescent="0.25">
      <c r="A138" s="39" t="s">
        <v>73</v>
      </c>
      <c r="B138" s="44"/>
      <c r="C138" s="51"/>
      <c r="D138" s="17">
        <f>[1]Monthly!DE128</f>
        <v>191</v>
      </c>
      <c r="E138" s="43">
        <f>[1]Fiscal!J128</f>
        <v>1671</v>
      </c>
      <c r="F138" s="17">
        <f>[1]Monthly!CS128</f>
        <v>257</v>
      </c>
      <c r="G138" s="19">
        <f t="shared" si="8"/>
        <v>-0.25680933852140075</v>
      </c>
    </row>
    <row r="139" spans="1:7" x14ac:dyDescent="0.25">
      <c r="A139" s="39" t="s">
        <v>52</v>
      </c>
      <c r="B139" s="44"/>
      <c r="C139" s="51"/>
      <c r="D139" s="17">
        <f>[1]Monthly!DE129</f>
        <v>78</v>
      </c>
      <c r="E139" s="43">
        <f>[1]Fiscal!J129</f>
        <v>514</v>
      </c>
      <c r="F139" s="17">
        <f>[1]Monthly!CS129</f>
        <v>92</v>
      </c>
      <c r="G139" s="19">
        <f t="shared" si="8"/>
        <v>-0.15217391304347827</v>
      </c>
    </row>
    <row r="140" spans="1:7" x14ac:dyDescent="0.25">
      <c r="A140" s="39" t="s">
        <v>102</v>
      </c>
      <c r="B140" s="44"/>
      <c r="C140" s="51"/>
      <c r="D140" s="17">
        <f>[1]Monthly!DE130</f>
        <v>325</v>
      </c>
      <c r="E140" s="43">
        <f>[1]Fiscal!J130</f>
        <v>2936</v>
      </c>
      <c r="F140" s="17">
        <f>[1]Monthly!CS130</f>
        <v>203</v>
      </c>
      <c r="G140" s="19">
        <f t="shared" si="8"/>
        <v>0.60098522167487689</v>
      </c>
    </row>
    <row r="141" spans="1:7" x14ac:dyDescent="0.25">
      <c r="A141" s="39" t="s">
        <v>54</v>
      </c>
      <c r="B141" s="44"/>
      <c r="C141" s="51"/>
      <c r="D141" s="17">
        <f>[1]Monthly!DE131</f>
        <v>236</v>
      </c>
      <c r="E141" s="43">
        <f>[1]Fiscal!J131</f>
        <v>2277</v>
      </c>
      <c r="F141" s="17">
        <f>[1]Monthly!CS131</f>
        <v>203</v>
      </c>
      <c r="G141" s="19">
        <f t="shared" si="8"/>
        <v>0.1625615763546798</v>
      </c>
    </row>
    <row r="142" spans="1:7" x14ac:dyDescent="0.25">
      <c r="A142" s="39" t="s">
        <v>55</v>
      </c>
      <c r="B142" s="44"/>
      <c r="C142" s="51"/>
      <c r="D142" s="17">
        <f>[1]Monthly!DE132</f>
        <v>0</v>
      </c>
      <c r="E142" s="43">
        <f>[1]Fiscal!J132</f>
        <v>0</v>
      </c>
      <c r="F142" s="17">
        <f>[1]Monthly!CS132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17989</v>
      </c>
      <c r="E143" s="24">
        <f>SUM(E135:E142)</f>
        <v>288755</v>
      </c>
      <c r="F143" s="24">
        <f>SUM(F135:F142)</f>
        <v>32792</v>
      </c>
      <c r="G143" s="19">
        <f t="shared" si="8"/>
        <v>-0.45142107831178335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[1]Monthly!DE137</f>
        <v>4</v>
      </c>
      <c r="C148" s="69">
        <f>[1]Monthly!DE138</f>
        <v>55</v>
      </c>
      <c r="D148" s="17">
        <f>[1]Fiscal!J138</f>
        <v>802</v>
      </c>
      <c r="E148" s="68">
        <f>[1]Monthly!CS137</f>
        <v>7</v>
      </c>
      <c r="F148" s="69">
        <f>[1]Monthly!CS138</f>
        <v>32</v>
      </c>
      <c r="G148" s="19">
        <f t="shared" ref="G148:G154" si="9">(C148-F148)/F148</f>
        <v>0.71875</v>
      </c>
    </row>
    <row r="149" spans="1:7" x14ac:dyDescent="0.25">
      <c r="A149" s="67" t="s">
        <v>114</v>
      </c>
      <c r="B149" s="70">
        <f>[1]Monthly!DE139</f>
        <v>14</v>
      </c>
      <c r="C149" s="69">
        <f>[1]Monthly!DE140</f>
        <v>433</v>
      </c>
      <c r="D149" s="17">
        <f>[1]Fiscal!J140</f>
        <v>4045</v>
      </c>
      <c r="E149" s="70">
        <f>[1]Monthly!CS139</f>
        <v>11</v>
      </c>
      <c r="F149" s="69">
        <f>[1]Monthly!CS140</f>
        <v>327</v>
      </c>
      <c r="G149" s="19">
        <f t="shared" si="9"/>
        <v>0.32415902140672781</v>
      </c>
    </row>
    <row r="150" spans="1:7" x14ac:dyDescent="0.25">
      <c r="A150" s="67" t="s">
        <v>115</v>
      </c>
      <c r="B150" s="70">
        <f>[1]Monthly!DE141</f>
        <v>8</v>
      </c>
      <c r="C150" s="69">
        <f>[1]Monthly!DE142</f>
        <v>0</v>
      </c>
      <c r="D150" s="17">
        <f>[1]Fiscal!J142</f>
        <v>129</v>
      </c>
      <c r="E150" s="70">
        <f>[1]Monthly!CS141</f>
        <v>8</v>
      </c>
      <c r="F150" s="69">
        <f>[1]Monthly!CS142</f>
        <v>62</v>
      </c>
      <c r="G150" s="19">
        <f t="shared" si="9"/>
        <v>-1</v>
      </c>
    </row>
    <row r="151" spans="1:7" x14ac:dyDescent="0.25">
      <c r="A151" s="67" t="s">
        <v>116</v>
      </c>
      <c r="B151" s="70">
        <f>[1]Monthly!DE143</f>
        <v>2</v>
      </c>
      <c r="C151" s="69">
        <f>[1]Monthly!DE144</f>
        <v>0</v>
      </c>
      <c r="D151" s="17">
        <f>[1]Fiscal!J144</f>
        <v>55</v>
      </c>
      <c r="E151" s="70">
        <f>[1]Monthly!CS143</f>
        <v>0</v>
      </c>
      <c r="F151" s="69">
        <f>[1]Monthly!CS144</f>
        <v>0</v>
      </c>
      <c r="G151" s="19"/>
    </row>
    <row r="152" spans="1:7" hidden="1" x14ac:dyDescent="0.25">
      <c r="A152" s="67" t="s">
        <v>117</v>
      </c>
      <c r="B152" s="70"/>
      <c r="C152" s="18">
        <f>[1]Monthly!DE145</f>
        <v>0</v>
      </c>
      <c r="D152" s="17">
        <f>[1]Fiscal!H145</f>
        <v>0</v>
      </c>
      <c r="E152" s="70"/>
      <c r="F152" s="18">
        <f>[1]Monthly!CS145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[1]Monthly!DE146</f>
        <v>17</v>
      </c>
      <c r="C153" s="69">
        <f>[1]Monthly!DE147</f>
        <v>460</v>
      </c>
      <c r="D153" s="17">
        <f>[1]Fiscal!J147</f>
        <v>4759</v>
      </c>
      <c r="E153" s="70">
        <f>[1]Monthly!CS146</f>
        <v>14</v>
      </c>
      <c r="F153" s="69">
        <f>[1]Monthly!CS147</f>
        <v>358</v>
      </c>
      <c r="G153" s="19">
        <f t="shared" si="9"/>
        <v>0.28491620111731841</v>
      </c>
    </row>
    <row r="154" spans="1:7" x14ac:dyDescent="0.25">
      <c r="A154" s="67" t="s">
        <v>119</v>
      </c>
      <c r="B154" s="70">
        <f>[1]Monthly!DE148</f>
        <v>9</v>
      </c>
      <c r="C154" s="71">
        <f>[1]Monthly!DE149</f>
        <v>40</v>
      </c>
      <c r="D154" s="72">
        <f>[1]Fiscal!J149</f>
        <v>363</v>
      </c>
      <c r="E154" s="70">
        <f>[1]Monthly!CS148</f>
        <v>9</v>
      </c>
      <c r="F154" s="71">
        <f>[1]Monthly!CS149</f>
        <v>42</v>
      </c>
      <c r="G154" s="19">
        <f t="shared" si="9"/>
        <v>-4.7619047619047616E-2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[1]Monthly!DE151</f>
        <v>14</v>
      </c>
      <c r="C157" s="83">
        <f>[1]Monthly!DE152</f>
        <v>3</v>
      </c>
      <c r="D157" s="43">
        <f>[1]Fiscal!J152</f>
        <v>126</v>
      </c>
      <c r="E157" s="82">
        <f>[1]Monthly!CS151</f>
        <v>14</v>
      </c>
      <c r="F157" s="83">
        <f>[1]Monthly!CS152</f>
        <v>8</v>
      </c>
      <c r="G157" s="19">
        <f t="shared" ref="G157:G162" si="10">(C157-F157)/F157</f>
        <v>-0.625</v>
      </c>
    </row>
    <row r="158" spans="1:7" x14ac:dyDescent="0.25">
      <c r="A158" s="67" t="s">
        <v>122</v>
      </c>
      <c r="B158" s="70">
        <f>[1]Monthly!DE154</f>
        <v>1</v>
      </c>
      <c r="C158" s="43">
        <f>[1]Monthly!DE155</f>
        <v>3</v>
      </c>
      <c r="D158" s="43">
        <f>[1]Fiscal!J155</f>
        <v>462</v>
      </c>
      <c r="E158" s="70">
        <f>[1]Monthly!CS154</f>
        <v>3</v>
      </c>
      <c r="F158" s="43">
        <f>[1]Monthly!CS155</f>
        <v>7</v>
      </c>
      <c r="G158" s="19">
        <f t="shared" si="10"/>
        <v>-0.5714285714285714</v>
      </c>
    </row>
    <row r="159" spans="1:7" x14ac:dyDescent="0.25">
      <c r="A159" s="67" t="s">
        <v>123</v>
      </c>
      <c r="B159" s="70">
        <f>[1]Monthly!DE157</f>
        <v>12</v>
      </c>
      <c r="C159" s="43">
        <f>[1]Monthly!DE158</f>
        <v>51</v>
      </c>
      <c r="D159" s="43">
        <f>[1]Fiscal!J158</f>
        <v>528</v>
      </c>
      <c r="E159" s="70">
        <f>[1]Monthly!CS157</f>
        <v>0</v>
      </c>
      <c r="F159" s="43">
        <f>[1]Monthly!CS158</f>
        <v>0</v>
      </c>
      <c r="G159" s="19"/>
    </row>
    <row r="160" spans="1:7" x14ac:dyDescent="0.25">
      <c r="A160" s="67" t="s">
        <v>124</v>
      </c>
      <c r="B160" s="70">
        <f>[1]Monthly!DE160</f>
        <v>0</v>
      </c>
      <c r="C160" s="43">
        <f>[1]Monthly!DE161</f>
        <v>0</v>
      </c>
      <c r="D160" s="43">
        <f>[1]Fiscal!J161</f>
        <v>61</v>
      </c>
      <c r="E160" s="70">
        <f>[1]Monthly!CS160</f>
        <v>0</v>
      </c>
      <c r="F160" s="43">
        <f>[1]Monthly!CS161</f>
        <v>0</v>
      </c>
      <c r="G160" s="19"/>
    </row>
    <row r="161" spans="1:7" x14ac:dyDescent="0.25">
      <c r="A161" s="67" t="s">
        <v>125</v>
      </c>
      <c r="B161" s="70">
        <f>[1]Monthly!DE163</f>
        <v>0</v>
      </c>
      <c r="C161" s="43">
        <f>[1]Monthly!DE164</f>
        <v>0</v>
      </c>
      <c r="D161" s="43">
        <f>[1]Fiscal!J164</f>
        <v>143</v>
      </c>
      <c r="E161" s="70">
        <f>[1]Monthly!CS163</f>
        <v>0</v>
      </c>
      <c r="F161" s="43">
        <f>[1]Monthly!CS164</f>
        <v>0</v>
      </c>
      <c r="G161" s="19"/>
    </row>
    <row r="162" spans="1:7" x14ac:dyDescent="0.25">
      <c r="A162" s="67" t="s">
        <v>126</v>
      </c>
      <c r="B162" s="70">
        <f>[1]Monthly!DE166</f>
        <v>2</v>
      </c>
      <c r="C162" s="43">
        <f>[1]Monthly!DE167</f>
        <v>7</v>
      </c>
      <c r="D162" s="43">
        <f>[1]Fiscal!J167</f>
        <v>175</v>
      </c>
      <c r="E162" s="70">
        <f>[1]Monthly!CS166</f>
        <v>1</v>
      </c>
      <c r="F162" s="43">
        <f>[1]Monthly!CS167</f>
        <v>5</v>
      </c>
      <c r="G162" s="19">
        <f t="shared" si="10"/>
        <v>0.4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[1]Monthly!DE184</f>
        <v>0</v>
      </c>
      <c r="D165" s="17">
        <f>[1]Fiscal!J184</f>
        <v>0</v>
      </c>
      <c r="E165" s="17">
        <v>0</v>
      </c>
      <c r="F165" s="17">
        <f>[1]Monthly!CS184</f>
        <v>0</v>
      </c>
      <c r="G165" s="19"/>
    </row>
    <row r="166" spans="1:7" x14ac:dyDescent="0.25">
      <c r="A166" s="39" t="s">
        <v>129</v>
      </c>
      <c r="B166" s="17">
        <v>1</v>
      </c>
      <c r="C166" s="17">
        <f>[1]Monthly!DE185</f>
        <v>0</v>
      </c>
      <c r="D166" s="17">
        <f>[1]Fiscal!J185</f>
        <v>0</v>
      </c>
      <c r="E166" s="17">
        <v>0</v>
      </c>
      <c r="F166" s="17">
        <f>[1]Monthly!CS185</f>
        <v>0</v>
      </c>
      <c r="G166" s="19"/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[1]Monthly!DE169</f>
        <v>15</v>
      </c>
      <c r="D170" s="17">
        <f>[1]Fiscal!J169</f>
        <v>174</v>
      </c>
      <c r="E170" s="17"/>
      <c r="F170" s="89">
        <f>[1]Monthly!CS169</f>
        <v>21</v>
      </c>
      <c r="G170" s="19">
        <f t="shared" ref="G170:G178" si="11">(C170-F170)/F170</f>
        <v>-0.2857142857142857</v>
      </c>
    </row>
    <row r="171" spans="1:7" x14ac:dyDescent="0.25">
      <c r="A171" s="54" t="s">
        <v>49</v>
      </c>
      <c r="B171" s="70"/>
      <c r="C171" s="17">
        <f>[1]Monthly!DE170</f>
        <v>0</v>
      </c>
      <c r="D171" s="17">
        <f>[1]Fiscal!J170</f>
        <v>0</v>
      </c>
      <c r="E171" s="17"/>
      <c r="F171" s="89">
        <f>[1]Monthly!CS170</f>
        <v>0</v>
      </c>
      <c r="G171" s="19"/>
    </row>
    <row r="172" spans="1:7" x14ac:dyDescent="0.25">
      <c r="A172" s="54" t="s">
        <v>50</v>
      </c>
      <c r="B172" s="70"/>
      <c r="C172" s="17">
        <f>[1]Monthly!DE171</f>
        <v>9</v>
      </c>
      <c r="D172" s="17">
        <f>[1]Fiscal!J171</f>
        <v>88</v>
      </c>
      <c r="E172" s="17"/>
      <c r="F172" s="89">
        <f>[1]Monthly!CS171</f>
        <v>5</v>
      </c>
      <c r="G172" s="19">
        <f t="shared" si="11"/>
        <v>0.8</v>
      </c>
    </row>
    <row r="173" spans="1:7" x14ac:dyDescent="0.25">
      <c r="A173" s="54" t="s">
        <v>51</v>
      </c>
      <c r="B173" s="70"/>
      <c r="C173" s="17">
        <f>[1]Monthly!DE172</f>
        <v>0</v>
      </c>
      <c r="D173" s="17">
        <f>[1]Fiscal!J172</f>
        <v>5</v>
      </c>
      <c r="E173" s="17"/>
      <c r="F173" s="89">
        <f>[1]Monthly!CS172</f>
        <v>0</v>
      </c>
      <c r="G173" s="19"/>
    </row>
    <row r="174" spans="1:7" x14ac:dyDescent="0.25">
      <c r="A174" s="54" t="s">
        <v>52</v>
      </c>
      <c r="B174" s="70"/>
      <c r="C174" s="17">
        <f>[1]Monthly!DE173</f>
        <v>4</v>
      </c>
      <c r="D174" s="17">
        <f>[1]Fiscal!J173</f>
        <v>41</v>
      </c>
      <c r="E174" s="17"/>
      <c r="F174" s="89">
        <f>[1]Monthly!CS173</f>
        <v>0</v>
      </c>
      <c r="G174" s="19"/>
    </row>
    <row r="175" spans="1:7" x14ac:dyDescent="0.25">
      <c r="A175" s="54" t="s">
        <v>53</v>
      </c>
      <c r="B175" s="70"/>
      <c r="C175" s="17">
        <f>[1]Monthly!DE174</f>
        <v>11</v>
      </c>
      <c r="D175" s="17">
        <f>[1]Fiscal!J174</f>
        <v>89</v>
      </c>
      <c r="E175" s="17"/>
      <c r="F175" s="89">
        <f>[1]Monthly!CS174</f>
        <v>5</v>
      </c>
      <c r="G175" s="19">
        <f t="shared" si="11"/>
        <v>1.2</v>
      </c>
    </row>
    <row r="176" spans="1:7" x14ac:dyDescent="0.25">
      <c r="A176" s="54" t="s">
        <v>54</v>
      </c>
      <c r="B176" s="70"/>
      <c r="C176" s="17">
        <f>[1]Monthly!DE175</f>
        <v>8</v>
      </c>
      <c r="D176" s="17">
        <f>[1]Fiscal!J175</f>
        <v>102</v>
      </c>
      <c r="E176" s="17"/>
      <c r="F176" s="89">
        <f>[1]Monthly!CS175</f>
        <v>7</v>
      </c>
      <c r="G176" s="19">
        <f t="shared" si="11"/>
        <v>0.14285714285714285</v>
      </c>
    </row>
    <row r="177" spans="1:7" x14ac:dyDescent="0.25">
      <c r="A177" s="54" t="s">
        <v>55</v>
      </c>
      <c r="B177" s="70"/>
      <c r="C177" s="17">
        <f>[1]Monthly!DE176</f>
        <v>0</v>
      </c>
      <c r="D177" s="17">
        <f>[1]Fiscal!J176</f>
        <v>0</v>
      </c>
      <c r="E177" s="17"/>
      <c r="F177" s="89">
        <f>[1]Monthly!CS176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47</v>
      </c>
      <c r="D178" s="24">
        <f>SUM(D170:D177)</f>
        <v>499</v>
      </c>
      <c r="E178" s="24"/>
      <c r="F178" s="91">
        <f>SUM(F170:F177)</f>
        <v>38</v>
      </c>
      <c r="G178" s="19">
        <f t="shared" si="11"/>
        <v>0.23684210526315788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[1]Monthly!DE178</f>
        <v>0</v>
      </c>
      <c r="C182" s="17">
        <f>[1]Monthly!DE179</f>
        <v>0</v>
      </c>
      <c r="D182" s="17">
        <f>[1]Fiscal!J179</f>
        <v>0</v>
      </c>
      <c r="E182" s="17">
        <f>[1]Monthly!CS178</f>
        <v>0</v>
      </c>
      <c r="F182" s="89">
        <f>[1]Monthly!CS179</f>
        <v>0</v>
      </c>
      <c r="G182" s="19"/>
    </row>
    <row r="183" spans="1:7" x14ac:dyDescent="0.25">
      <c r="A183" s="54" t="s">
        <v>133</v>
      </c>
      <c r="B183" s="70">
        <f>[1]Monthly!DE180</f>
        <v>0</v>
      </c>
      <c r="C183" s="17">
        <f>[1]Monthly!DE181</f>
        <v>321</v>
      </c>
      <c r="D183" s="17">
        <f>[1]Fiscal!J181</f>
        <v>2448</v>
      </c>
      <c r="E183" s="17">
        <f>[1]Monthly!CS180</f>
        <v>0</v>
      </c>
      <c r="F183" s="89">
        <f>[1]Monthly!CS181</f>
        <v>379</v>
      </c>
      <c r="G183" s="19">
        <f>(C183-F183)/F183</f>
        <v>-0.15303430079155672</v>
      </c>
    </row>
    <row r="184" spans="1:7" x14ac:dyDescent="0.25">
      <c r="A184" s="65" t="s">
        <v>134</v>
      </c>
      <c r="B184" s="70">
        <f>[1]Monthly!DE182</f>
        <v>21</v>
      </c>
      <c r="C184" s="17">
        <f>[1]Monthly!DE183</f>
        <v>640</v>
      </c>
      <c r="D184" s="17">
        <f>[1]Fiscal!J183</f>
        <v>12375</v>
      </c>
      <c r="E184" s="17">
        <f>[1]Monthly!CS182</f>
        <v>32</v>
      </c>
      <c r="F184" s="89">
        <f>[1]Monthly!CS183</f>
        <v>647</v>
      </c>
      <c r="G184" s="19">
        <f>(C184-F184)/F184</f>
        <v>-1.0819165378670788E-2</v>
      </c>
    </row>
    <row r="185" spans="1:7" x14ac:dyDescent="0.25">
      <c r="A185" s="65" t="s">
        <v>135</v>
      </c>
      <c r="B185" s="70">
        <f>[1]Monthly!DE186</f>
        <v>4</v>
      </c>
      <c r="C185" s="17">
        <f>[1]Monthly!DE187+[1]Monthly!DE188</f>
        <v>21</v>
      </c>
      <c r="D185" s="17">
        <f>[1]Fiscal!J196</f>
        <v>221</v>
      </c>
      <c r="E185" s="70">
        <f>[1]Monthly!CS186</f>
        <v>4</v>
      </c>
      <c r="F185" s="17">
        <f>[1]Monthly!QY187+[1]Monthly!CS188</f>
        <v>27</v>
      </c>
      <c r="G185" s="19">
        <f>(C185-F185)/F185</f>
        <v>-0.22222222222222221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[1]Monthly!DE199</f>
        <v>17</v>
      </c>
      <c r="E189" s="43">
        <f>[1]Fiscal!J199</f>
        <v>225</v>
      </c>
      <c r="F189" s="17">
        <f>[1]Monthly!CS199</f>
        <v>32</v>
      </c>
      <c r="G189" s="92">
        <f>(+D189-F189)/F189</f>
        <v>-0.46875</v>
      </c>
    </row>
    <row r="190" spans="1:7" x14ac:dyDescent="0.25">
      <c r="A190" s="14" t="s">
        <v>138</v>
      </c>
      <c r="B190" s="15"/>
      <c r="C190" s="16"/>
      <c r="D190" s="17">
        <f>[1]Monthly!DE200</f>
        <v>0</v>
      </c>
      <c r="E190" s="43">
        <f>[1]Fiscal!J200</f>
        <v>0</v>
      </c>
      <c r="F190" s="17">
        <f>[1]Monthly!CS200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[1]Monthly!DE201</f>
        <v>219</v>
      </c>
      <c r="E191" s="43">
        <f>[1]Fiscal!J201</f>
        <v>2285</v>
      </c>
      <c r="F191" s="17">
        <f>[1]Monthly!CS201</f>
        <v>236.5</v>
      </c>
      <c r="G191" s="92">
        <f>(+D191-F191)/F191</f>
        <v>-7.399577167019028E-2</v>
      </c>
    </row>
    <row r="192" spans="1:7" x14ac:dyDescent="0.25">
      <c r="A192" s="39"/>
      <c r="B192" s="44"/>
      <c r="C192" s="45" t="s">
        <v>27</v>
      </c>
      <c r="D192" s="24">
        <f>SUM(D189:D191)</f>
        <v>236</v>
      </c>
      <c r="E192" s="24">
        <f>SUM(E189:E191)</f>
        <v>2510</v>
      </c>
      <c r="F192" s="24">
        <f>SUM(F189:F191)</f>
        <v>268.5</v>
      </c>
      <c r="G192" s="92">
        <f>(+D192-F192)/F192</f>
        <v>-0.12104283054003724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[1]Monthly!DE204</f>
        <v>0</v>
      </c>
      <c r="E195" s="43">
        <f>[1]Fiscal!J204</f>
        <v>0</v>
      </c>
      <c r="F195" s="17">
        <f>[1]Monthly!CS204</f>
        <v>0</v>
      </c>
      <c r="G195" s="19"/>
    </row>
    <row r="196" spans="1:7" x14ac:dyDescent="0.25">
      <c r="A196" s="39" t="s">
        <v>142</v>
      </c>
      <c r="B196" s="44"/>
      <c r="C196" s="51"/>
      <c r="D196" s="17">
        <f>[1]Monthly!DE205</f>
        <v>0</v>
      </c>
      <c r="E196" s="43">
        <f>[1]Fiscal!J205</f>
        <v>0</v>
      </c>
      <c r="F196" s="17">
        <f>[1]Monthly!CS205</f>
        <v>0</v>
      </c>
      <c r="G196" s="19"/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[1]Monthly!DE208</f>
        <v>2859</v>
      </c>
      <c r="E199" s="43">
        <f>[1]Fiscal!J208</f>
        <v>22199</v>
      </c>
      <c r="F199" s="17">
        <f>[1]Monthly!CS208</f>
        <v>4256</v>
      </c>
      <c r="G199" s="19">
        <f t="shared" ref="G199:G207" si="12">(+D199-F199)/F199</f>
        <v>-0.32824248120300753</v>
      </c>
    </row>
    <row r="200" spans="1:7" x14ac:dyDescent="0.25">
      <c r="A200" s="39" t="s">
        <v>145</v>
      </c>
      <c r="B200" s="44"/>
      <c r="C200" s="51"/>
      <c r="D200" s="17">
        <f>[1]Monthly!DE209</f>
        <v>116</v>
      </c>
      <c r="E200" s="43">
        <f>[1]Fiscal!J209</f>
        <v>1816</v>
      </c>
      <c r="F200" s="17">
        <f>[1]Monthly!CS209</f>
        <v>184</v>
      </c>
      <c r="G200" s="19">
        <f t="shared" si="12"/>
        <v>-0.36956521739130432</v>
      </c>
    </row>
    <row r="201" spans="1:7" x14ac:dyDescent="0.25">
      <c r="A201" s="39" t="s">
        <v>146</v>
      </c>
      <c r="B201" s="44"/>
      <c r="C201" s="51"/>
      <c r="D201" s="17">
        <f>[1]Monthly!DE210</f>
        <v>1179</v>
      </c>
      <c r="E201" s="43">
        <f>[1]Fiscal!J210</f>
        <v>11467</v>
      </c>
      <c r="F201" s="17">
        <f>[1]Monthly!CS210</f>
        <v>1053</v>
      </c>
      <c r="G201" s="19">
        <f t="shared" si="12"/>
        <v>0.11965811965811966</v>
      </c>
    </row>
    <row r="202" spans="1:7" x14ac:dyDescent="0.25">
      <c r="A202" s="39" t="s">
        <v>147</v>
      </c>
      <c r="B202" s="44"/>
      <c r="C202" s="51"/>
      <c r="D202" s="17">
        <f>[1]Monthly!DE211</f>
        <v>219</v>
      </c>
      <c r="E202" s="43">
        <f>[1]Fiscal!J211</f>
        <v>2728</v>
      </c>
      <c r="F202" s="17">
        <f>[1]Monthly!CS211</f>
        <v>154</v>
      </c>
      <c r="G202" s="19">
        <f t="shared" si="12"/>
        <v>0.42207792207792205</v>
      </c>
    </row>
    <row r="203" spans="1:7" x14ac:dyDescent="0.25">
      <c r="A203" s="39" t="s">
        <v>148</v>
      </c>
      <c r="B203" s="44"/>
      <c r="C203" s="51"/>
      <c r="D203" s="17">
        <f>[1]Monthly!DE212</f>
        <v>0</v>
      </c>
      <c r="E203" s="43">
        <f>[1]Fiscal!J212</f>
        <v>0</v>
      </c>
      <c r="F203" s="17">
        <f>[1]Monthly!CS212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[1]Monthly!DE213</f>
        <v>225</v>
      </c>
      <c r="E204" s="43">
        <f>[1]Fiscal!J213</f>
        <v>1554</v>
      </c>
      <c r="F204" s="17">
        <f>[1]Monthly!CS213</f>
        <v>151</v>
      </c>
      <c r="G204" s="19">
        <f t="shared" si="12"/>
        <v>0.49006622516556292</v>
      </c>
    </row>
    <row r="205" spans="1:7" x14ac:dyDescent="0.25">
      <c r="A205" s="39" t="s">
        <v>150</v>
      </c>
      <c r="B205" s="44"/>
      <c r="C205" s="51"/>
      <c r="D205" s="17">
        <f>[1]Monthly!DE214</f>
        <v>623</v>
      </c>
      <c r="E205" s="43">
        <f>[1]Fiscal!J214</f>
        <v>3935</v>
      </c>
      <c r="F205" s="17">
        <f>[1]Monthly!CS214</f>
        <v>340</v>
      </c>
      <c r="G205" s="19">
        <f t="shared" si="12"/>
        <v>0.83235294117647063</v>
      </c>
    </row>
    <row r="206" spans="1:7" hidden="1" x14ac:dyDescent="0.25">
      <c r="A206" s="21" t="s">
        <v>151</v>
      </c>
      <c r="B206" s="35"/>
      <c r="C206" s="36"/>
      <c r="D206" s="17">
        <f>[1]Monthly!DE215</f>
        <v>0</v>
      </c>
      <c r="E206" s="17">
        <f>[1]Fiscal!C215</f>
        <v>0</v>
      </c>
      <c r="F206" s="17">
        <f>[1]Monthly!CSI215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[1]Monthly!DE216</f>
        <v>1243</v>
      </c>
      <c r="E207" s="43">
        <f>[1]Fiscal!J216</f>
        <v>12538</v>
      </c>
      <c r="F207" s="17">
        <f>[1]Monthly!CS216</f>
        <v>1038</v>
      </c>
      <c r="G207" s="19">
        <f t="shared" si="12"/>
        <v>0.19749518304431599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[1]Monthly!DE219</f>
        <v>372</v>
      </c>
      <c r="E210" s="43">
        <f>[1]Fiscal!J219</f>
        <v>5059</v>
      </c>
      <c r="F210" s="17">
        <f>[1]Monthly!CS219</f>
        <v>420</v>
      </c>
      <c r="G210" s="19">
        <f t="shared" ref="G210:G219" si="13">(+D210-F210)/F210</f>
        <v>-0.11428571428571428</v>
      </c>
    </row>
    <row r="211" spans="1:7" x14ac:dyDescent="0.25">
      <c r="A211" s="39" t="s">
        <v>49</v>
      </c>
      <c r="B211" s="44"/>
      <c r="C211" s="51"/>
      <c r="D211" s="17">
        <f>[1]Monthly!DE220</f>
        <v>1</v>
      </c>
      <c r="E211" s="43">
        <f>[1]Fiscal!J220</f>
        <v>5</v>
      </c>
      <c r="F211" s="17">
        <f>[1]Monthly!CS220</f>
        <v>0</v>
      </c>
      <c r="G211" s="19"/>
    </row>
    <row r="212" spans="1:7" x14ac:dyDescent="0.25">
      <c r="A212" s="39" t="s">
        <v>50</v>
      </c>
      <c r="B212" s="44"/>
      <c r="C212" s="51"/>
      <c r="D212" s="17">
        <f>[1]Monthly!DE221</f>
        <v>4</v>
      </c>
      <c r="E212" s="43">
        <f>[1]Fiscal!J221</f>
        <v>30</v>
      </c>
      <c r="F212" s="17">
        <f>[1]Monthly!CS221</f>
        <v>12</v>
      </c>
      <c r="G212" s="19">
        <f t="shared" si="13"/>
        <v>-0.66666666666666663</v>
      </c>
    </row>
    <row r="213" spans="1:7" x14ac:dyDescent="0.25">
      <c r="A213" s="39" t="s">
        <v>51</v>
      </c>
      <c r="B213" s="44"/>
      <c r="C213" s="51"/>
      <c r="D213" s="17">
        <f>[1]Monthly!DE222</f>
        <v>1</v>
      </c>
      <c r="E213" s="43">
        <f>[1]Fiscal!J222</f>
        <v>7</v>
      </c>
      <c r="F213" s="17">
        <f>[1]Monthly!CS222</f>
        <v>1</v>
      </c>
      <c r="G213" s="19">
        <f t="shared" si="13"/>
        <v>0</v>
      </c>
    </row>
    <row r="214" spans="1:7" x14ac:dyDescent="0.25">
      <c r="A214" s="39" t="s">
        <v>52</v>
      </c>
      <c r="B214" s="44"/>
      <c r="C214" s="51"/>
      <c r="D214" s="17">
        <f>[1]Monthly!DE223</f>
        <v>1</v>
      </c>
      <c r="E214" s="43">
        <f>[1]Fiscal!J223</f>
        <v>20</v>
      </c>
      <c r="F214" s="17">
        <f>[1]Monthly!CS223</f>
        <v>1</v>
      </c>
      <c r="G214" s="19">
        <f t="shared" si="13"/>
        <v>0</v>
      </c>
    </row>
    <row r="215" spans="1:7" x14ac:dyDescent="0.25">
      <c r="A215" s="39" t="s">
        <v>53</v>
      </c>
      <c r="B215" s="44"/>
      <c r="C215" s="51"/>
      <c r="D215" s="17">
        <f>[1]Monthly!DE224</f>
        <v>5</v>
      </c>
      <c r="E215" s="43">
        <f>[1]Fiscal!J224</f>
        <v>35</v>
      </c>
      <c r="F215" s="17">
        <f>[1]Monthly!CS224</f>
        <v>1</v>
      </c>
      <c r="G215" s="19">
        <f t="shared" si="13"/>
        <v>4</v>
      </c>
    </row>
    <row r="216" spans="1:7" x14ac:dyDescent="0.25">
      <c r="A216" s="39" t="s">
        <v>54</v>
      </c>
      <c r="B216" s="44"/>
      <c r="C216" s="51"/>
      <c r="D216" s="17">
        <f>[1]Monthly!DE225</f>
        <v>2</v>
      </c>
      <c r="E216" s="43">
        <f>[1]Fiscal!J225</f>
        <v>34</v>
      </c>
      <c r="F216" s="17">
        <f>[1]Monthly!CS225</f>
        <v>5</v>
      </c>
      <c r="G216" s="19">
        <f t="shared" si="13"/>
        <v>-0.6</v>
      </c>
    </row>
    <row r="217" spans="1:7" x14ac:dyDescent="0.25">
      <c r="A217" s="39" t="s">
        <v>55</v>
      </c>
      <c r="B217" s="44"/>
      <c r="C217" s="51"/>
      <c r="D217" s="17">
        <f>[1]Monthly!DE226</f>
        <v>0</v>
      </c>
      <c r="E217" s="43">
        <f>[1]Fiscal!J226</f>
        <v>0</v>
      </c>
      <c r="F217" s="17">
        <f>[1]Monthly!CS226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386</v>
      </c>
      <c r="E218" s="24">
        <f>SUM(E210:E217)</f>
        <v>5190</v>
      </c>
      <c r="F218" s="24">
        <f>SUM(F210:F217)</f>
        <v>440</v>
      </c>
      <c r="G218" s="19">
        <f t="shared" si="13"/>
        <v>-0.12272727272727273</v>
      </c>
    </row>
    <row r="219" spans="1:7" x14ac:dyDescent="0.25">
      <c r="A219" s="47" t="s">
        <v>154</v>
      </c>
      <c r="B219" s="94"/>
      <c r="C219" s="95" t="s">
        <v>27</v>
      </c>
      <c r="D219" s="17">
        <f>[1]Monthly!DE228</f>
        <v>43759</v>
      </c>
      <c r="E219" s="43">
        <f>[1]Fiscal!J228</f>
        <v>54922</v>
      </c>
      <c r="F219" s="17">
        <f>[1]Monthly!CS228</f>
        <v>53802</v>
      </c>
      <c r="G219" s="19">
        <f t="shared" si="13"/>
        <v>-0.18666592319988104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[1]Monthly!DE232</f>
        <v>1426.81</v>
      </c>
      <c r="E222" s="43">
        <f>[1]Fiscal!J232</f>
        <v>14806.689999999999</v>
      </c>
      <c r="F222" s="96">
        <f>[1]Monthly!CS232</f>
        <v>1325.55</v>
      </c>
      <c r="G222" s="19">
        <f t="shared" ref="G222:G233" si="14">(+D222-F222)/F222</f>
        <v>7.6390932065934891E-2</v>
      </c>
    </row>
    <row r="223" spans="1:7" x14ac:dyDescent="0.25">
      <c r="A223" s="39" t="s">
        <v>157</v>
      </c>
      <c r="B223" s="44"/>
      <c r="C223" s="51"/>
      <c r="D223" s="96">
        <f>[1]Monthly!DE233</f>
        <v>814.53</v>
      </c>
      <c r="E223" s="43">
        <f>[1]Fiscal!J233</f>
        <v>10076.420000000002</v>
      </c>
      <c r="F223" s="96">
        <f>[1]Monthly!CS233</f>
        <v>694.56</v>
      </c>
      <c r="G223" s="19">
        <f t="shared" si="14"/>
        <v>0.17272805805114033</v>
      </c>
    </row>
    <row r="224" spans="1:7" x14ac:dyDescent="0.25">
      <c r="A224" s="39" t="s">
        <v>158</v>
      </c>
      <c r="B224" s="44"/>
      <c r="C224" s="51"/>
      <c r="D224" s="96">
        <f>[1]Monthly!DE234</f>
        <v>38</v>
      </c>
      <c r="E224" s="43">
        <f>[1]Fiscal!J234</f>
        <v>802.86</v>
      </c>
      <c r="F224" s="96">
        <f>[1]Monthly!CS234</f>
        <v>18</v>
      </c>
      <c r="G224" s="19">
        <f t="shared" si="14"/>
        <v>1.1111111111111112</v>
      </c>
    </row>
    <row r="225" spans="1:7" x14ac:dyDescent="0.25">
      <c r="A225" s="39" t="s">
        <v>159</v>
      </c>
      <c r="B225" s="44"/>
      <c r="C225" s="51"/>
      <c r="D225" s="96">
        <f>[1]Monthly!DE235</f>
        <v>0</v>
      </c>
      <c r="E225" s="43">
        <f>[1]Fiscal!J235</f>
        <v>1.7</v>
      </c>
      <c r="F225" s="96">
        <f>[1]Monthly!CS235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[1]Monthly!DE236</f>
        <v>0</v>
      </c>
      <c r="E226" s="43">
        <f>[1]Fiscal!H236</f>
        <v>0</v>
      </c>
      <c r="F226" s="96">
        <f>[1]Monthly!CS236</f>
        <v>0</v>
      </c>
      <c r="G226" s="19" t="e">
        <f t="shared" si="14"/>
        <v>#DIV/0!</v>
      </c>
    </row>
    <row r="227" spans="1:7" x14ac:dyDescent="0.25">
      <c r="A227" s="39" t="s">
        <v>161</v>
      </c>
      <c r="B227" s="44"/>
      <c r="C227" s="51"/>
      <c r="D227" s="96">
        <f>[1]Monthly!DE237</f>
        <v>0</v>
      </c>
      <c r="E227" s="43">
        <f>[1]Fiscal!J237</f>
        <v>0</v>
      </c>
      <c r="F227" s="96">
        <f>[1]Monthly!CS237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[1]Monthly!DE238</f>
        <v>0</v>
      </c>
      <c r="E228" s="43">
        <f>[1]Fiscal!H238</f>
        <v>0</v>
      </c>
      <c r="F228" s="96">
        <f>[1]Monthly!CS238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[1]Monthly!DE239</f>
        <v>0</v>
      </c>
      <c r="E229" s="43">
        <f>[1]Fiscal!H239</f>
        <v>0</v>
      </c>
      <c r="F229" s="96">
        <f>[1]Monthly!CS239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[1]Monthly!DE240</f>
        <v>4495</v>
      </c>
      <c r="E230" s="43">
        <f>[1]Fiscal!J240</f>
        <v>59125</v>
      </c>
      <c r="F230" s="96">
        <f>[1]Monthly!CS240</f>
        <v>2440</v>
      </c>
      <c r="G230" s="19">
        <f t="shared" si="14"/>
        <v>0.84221311475409832</v>
      </c>
    </row>
    <row r="231" spans="1:7" hidden="1" x14ac:dyDescent="0.25">
      <c r="A231" s="49" t="s">
        <v>165</v>
      </c>
      <c r="B231" s="44"/>
      <c r="C231" s="51"/>
      <c r="D231" s="96">
        <f>[1]Monthly!DE241</f>
        <v>0</v>
      </c>
      <c r="E231" s="43">
        <f>[1]Fiscal!H241</f>
        <v>0</v>
      </c>
      <c r="F231" s="96">
        <f>[1]Monthly!CS241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[1]Monthly!DE242</f>
        <v>0</v>
      </c>
      <c r="E232" s="43">
        <f>[1]Fiscal!J242</f>
        <v>0</v>
      </c>
      <c r="F232" s="96">
        <f>[1]Monthly!CS242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6774.34</v>
      </c>
      <c r="E233" s="97">
        <f>SUM(E222:E232)</f>
        <v>84812.67</v>
      </c>
      <c r="F233" s="97">
        <f>SUM(F222:F232)</f>
        <v>4478.1099999999997</v>
      </c>
      <c r="G233" s="19">
        <f t="shared" si="14"/>
        <v>0.51276766314360311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[1]Monthly!DE245</f>
        <v>7750.9</v>
      </c>
      <c r="E236" s="96">
        <f>[1]Fiscal!J245</f>
        <v>44632.15</v>
      </c>
      <c r="F236" s="96">
        <f>[1]Monthly!CS245</f>
        <v>2753.84</v>
      </c>
      <c r="G236" s="19">
        <f t="shared" ref="G236" si="15">(+D236-F236)/F236</f>
        <v>1.8145789152601455</v>
      </c>
    </row>
    <row r="237" spans="1:7" x14ac:dyDescent="0.25">
      <c r="A237" s="54" t="s">
        <v>168</v>
      </c>
      <c r="B237" s="54"/>
      <c r="C237" s="70"/>
      <c r="D237" s="96">
        <f>[1]Monthly!DE246</f>
        <v>0</v>
      </c>
      <c r="E237" s="96">
        <f>[1]Fiscal!J246</f>
        <v>0</v>
      </c>
      <c r="F237" s="96">
        <f>[1]Monthly!CS246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24</vt:lpstr>
      <vt:lpstr>'May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2024-06-20T16:36:56Z</dcterms:created>
  <dcterms:modified xsi:type="dcterms:W3CDTF">2024-06-20T19:06:32Z</dcterms:modified>
</cp:coreProperties>
</file>